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HK 2025-26/"/>
    </mc:Choice>
  </mc:AlternateContent>
  <xr:revisionPtr revIDLastSave="2086" documentId="13_ncr:1_{00250B07-B87A-450B-8DC7-57DFE33958F6}" xr6:coauthVersionLast="47" xr6:coauthVersionMax="47" xr10:uidLastSave="{5C14BF51-378D-4889-A809-CA3C0C1E4581}"/>
  <bookViews>
    <workbookView xWindow="-120" yWindow="-120" windowWidth="29040" windowHeight="15720" activeTab="4" xr2:uid="{00000000-000D-0000-FFFF-FFFF00000000}"/>
  </bookViews>
  <sheets>
    <sheet name="Milestones" sheetId="5" r:id="rId1"/>
    <sheet name="Career" sheetId="3" r:id="rId2"/>
    <sheet name="Season" sheetId="4" r:id="rId3"/>
    <sheet name="Game_Period" sheetId="1" r:id="rId4"/>
    <sheet name="Fastest" sheetId="2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81" i="4" l="1"/>
  <c r="A282" i="4"/>
  <c r="A283" i="4"/>
  <c r="A284" i="4"/>
  <c r="A285" i="4"/>
  <c r="A286" i="4"/>
  <c r="A287" i="4"/>
  <c r="A288" i="4"/>
  <c r="A289" i="4"/>
  <c r="A290" i="4"/>
  <c r="A291" i="4"/>
  <c r="A292" i="4"/>
  <c r="A280" i="4"/>
  <c r="A259" i="4"/>
  <c r="A260" i="4"/>
  <c r="A261" i="4"/>
  <c r="A262" i="4"/>
  <c r="A263" i="4"/>
  <c r="A264" i="4"/>
  <c r="A265" i="4"/>
  <c r="A266" i="4"/>
  <c r="A267" i="4"/>
  <c r="A268" i="4"/>
  <c r="A258" i="4"/>
  <c r="A239" i="4"/>
  <c r="A228" i="4"/>
  <c r="A229" i="4"/>
  <c r="A230" i="4"/>
  <c r="A231" i="4"/>
  <c r="A232" i="4"/>
  <c r="A233" i="4"/>
  <c r="A234" i="4"/>
  <c r="A235" i="4"/>
  <c r="A236" i="4"/>
  <c r="A237" i="4"/>
  <c r="A238" i="4"/>
  <c r="A227" i="4"/>
  <c r="E387" i="3" l="1"/>
  <c r="B387" i="3"/>
  <c r="G262" i="3" l="1"/>
  <c r="G258" i="3"/>
  <c r="A64" i="4"/>
  <c r="A65" i="4"/>
  <c r="A66" i="4"/>
  <c r="A67" i="4"/>
  <c r="A68" i="4"/>
  <c r="A69" i="4"/>
  <c r="A70" i="4"/>
  <c r="A71" i="4"/>
  <c r="A72" i="4"/>
  <c r="A73" i="4"/>
  <c r="A63" i="4"/>
  <c r="A34" i="4"/>
  <c r="A35" i="4"/>
  <c r="A36" i="4"/>
  <c r="A37" i="4"/>
  <c r="A38" i="4"/>
  <c r="A39" i="4"/>
  <c r="A40" i="4"/>
  <c r="A41" i="4"/>
  <c r="A42" i="4"/>
  <c r="A43" i="4"/>
  <c r="A44" i="4"/>
  <c r="A45" i="4"/>
  <c r="A33" i="4"/>
  <c r="A20" i="4"/>
  <c r="A21" i="4"/>
  <c r="A22" i="4"/>
  <c r="A23" i="4"/>
  <c r="A24" i="4"/>
  <c r="A25" i="4"/>
  <c r="A26" i="4"/>
  <c r="A27" i="4"/>
  <c r="A28" i="4"/>
  <c r="A19" i="4"/>
  <c r="A125" i="4"/>
  <c r="A124" i="4"/>
  <c r="A123" i="4"/>
  <c r="A122" i="4"/>
  <c r="A121" i="4"/>
  <c r="A120" i="4"/>
  <c r="A119" i="4"/>
  <c r="A118" i="4"/>
  <c r="A117" i="4"/>
  <c r="A116" i="4"/>
  <c r="E68" i="5"/>
  <c r="D68" i="5"/>
  <c r="H68" i="5" l="1"/>
  <c r="A60" i="4"/>
  <c r="A49" i="4"/>
  <c r="A50" i="4"/>
  <c r="A51" i="4"/>
  <c r="A52" i="4"/>
  <c r="A53" i="4"/>
  <c r="A54" i="4"/>
  <c r="A55" i="4"/>
  <c r="A56" i="4"/>
  <c r="A57" i="4"/>
  <c r="A58" i="4"/>
  <c r="A59" i="4"/>
  <c r="A48" i="4"/>
  <c r="B230" i="3" l="1"/>
  <c r="B219" i="3"/>
  <c r="B199" i="3"/>
  <c r="B198" i="3"/>
  <c r="B204" i="3"/>
  <c r="B144" i="3"/>
  <c r="B143" i="3"/>
  <c r="B101" i="3"/>
  <c r="B328" i="3"/>
  <c r="B282" i="3"/>
  <c r="H262" i="3"/>
  <c r="I262" i="3" s="1"/>
  <c r="J262" i="3" s="1"/>
  <c r="B385" i="3"/>
  <c r="E83" i="5"/>
  <c r="D83" i="5"/>
  <c r="A229" i="3" l="1"/>
  <c r="A230" i="3"/>
  <c r="A231" i="3"/>
  <c r="A233" i="3"/>
  <c r="A224" i="3"/>
  <c r="A225" i="3"/>
  <c r="A227" i="3"/>
  <c r="A232" i="3"/>
  <c r="A226" i="3"/>
  <c r="A228" i="3"/>
  <c r="H83" i="5"/>
  <c r="B116" i="3"/>
  <c r="B187" i="3"/>
  <c r="F12" i="5"/>
  <c r="E12" i="5"/>
  <c r="D12" i="5"/>
  <c r="F19" i="5"/>
  <c r="B380" i="3"/>
  <c r="E377" i="3"/>
  <c r="H341" i="3"/>
  <c r="G266" i="3"/>
  <c r="G261" i="3"/>
  <c r="B144" i="1"/>
  <c r="B369" i="3"/>
  <c r="G12" i="5" l="1"/>
  <c r="H12" i="5" s="1"/>
  <c r="I96" i="5"/>
  <c r="E96" i="5"/>
  <c r="D96" i="5"/>
  <c r="K91" i="5"/>
  <c r="I91" i="5"/>
  <c r="E91" i="5"/>
  <c r="D91" i="5"/>
  <c r="E40" i="5"/>
  <c r="D40" i="5"/>
  <c r="B177" i="3"/>
  <c r="F22" i="5"/>
  <c r="E22" i="5"/>
  <c r="D22" i="5"/>
  <c r="B220" i="3"/>
  <c r="B221" i="3"/>
  <c r="B211" i="3"/>
  <c r="B153" i="3"/>
  <c r="B141" i="3"/>
  <c r="B126" i="3"/>
  <c r="B140" i="3"/>
  <c r="B121" i="3"/>
  <c r="B122" i="3"/>
  <c r="B89" i="3"/>
  <c r="B86" i="3"/>
  <c r="B66" i="3"/>
  <c r="B60" i="3"/>
  <c r="B59" i="3"/>
  <c r="B39" i="3"/>
  <c r="A208" i="3" l="1"/>
  <c r="A209" i="3"/>
  <c r="A210" i="3"/>
  <c r="A211" i="3"/>
  <c r="A212" i="3"/>
  <c r="A213" i="3"/>
  <c r="A214" i="3"/>
  <c r="A215" i="3"/>
  <c r="A216" i="3"/>
  <c r="A207" i="3"/>
  <c r="A73" i="3"/>
  <c r="A71" i="3"/>
  <c r="A70" i="3"/>
  <c r="A69" i="3"/>
  <c r="A68" i="3"/>
  <c r="A83" i="3"/>
  <c r="A67" i="3"/>
  <c r="A82" i="3"/>
  <c r="A66" i="3"/>
  <c r="A81" i="3"/>
  <c r="A65" i="3"/>
  <c r="A80" i="3"/>
  <c r="A64" i="3"/>
  <c r="A79" i="3"/>
  <c r="A63" i="3"/>
  <c r="A77" i="3"/>
  <c r="A75" i="3"/>
  <c r="A74" i="3"/>
  <c r="A72" i="3"/>
  <c r="A76" i="3"/>
  <c r="A78" i="3"/>
  <c r="H96" i="5"/>
  <c r="H91" i="5"/>
  <c r="H40" i="5"/>
  <c r="G22" i="5"/>
  <c r="H22" i="5" s="1"/>
  <c r="H346" i="3"/>
  <c r="H339" i="3"/>
  <c r="B339" i="3" s="1"/>
  <c r="H345" i="3"/>
  <c r="B345" i="3" s="1"/>
  <c r="B308" i="3"/>
  <c r="B279" i="3"/>
  <c r="A271" i="3" s="1"/>
  <c r="B284" i="3"/>
  <c r="H261" i="3"/>
  <c r="I261" i="3" s="1"/>
  <c r="J261" i="3" s="1"/>
  <c r="A273" i="3" l="1"/>
  <c r="A274" i="3"/>
  <c r="A275" i="3"/>
  <c r="A276" i="3"/>
  <c r="A277" i="3"/>
  <c r="A278" i="3"/>
  <c r="A279" i="3"/>
  <c r="A280" i="3"/>
  <c r="A272" i="3"/>
  <c r="H258" i="3"/>
  <c r="I258" i="3" s="1"/>
  <c r="J258" i="3" s="1"/>
  <c r="E19" i="5" l="1"/>
  <c r="D19" i="5"/>
  <c r="G19" i="5" l="1"/>
  <c r="H19" i="5" s="1"/>
  <c r="B384" i="3"/>
  <c r="B377" i="3"/>
  <c r="D66" i="5"/>
  <c r="E73" i="5" l="1"/>
  <c r="D73" i="5"/>
  <c r="E66" i="5"/>
  <c r="H66" i="5" s="1"/>
  <c r="H73" i="5" l="1"/>
  <c r="B123" i="3"/>
  <c r="B88" i="3"/>
  <c r="B49" i="3"/>
  <c r="B47" i="3"/>
  <c r="A44" i="3" l="1"/>
  <c r="A47" i="3"/>
  <c r="A48" i="3"/>
  <c r="A50" i="3"/>
  <c r="A36" i="3"/>
  <c r="A35" i="3"/>
  <c r="A37" i="3"/>
  <c r="A41" i="3"/>
  <c r="A34" i="3"/>
  <c r="A51" i="3"/>
  <c r="A33" i="3"/>
  <c r="A31" i="3"/>
  <c r="A43" i="3"/>
  <c r="A45" i="3"/>
  <c r="A40" i="3"/>
  <c r="A38" i="3"/>
  <c r="A39" i="3"/>
  <c r="A42" i="3"/>
  <c r="A46" i="3"/>
  <c r="A49" i="3"/>
  <c r="B370" i="3"/>
  <c r="B363" i="3"/>
  <c r="B356" i="3"/>
  <c r="B353" i="3"/>
  <c r="B352" i="3"/>
  <c r="H266" i="3"/>
  <c r="I266" i="3" s="1"/>
  <c r="J266" i="3" s="1"/>
  <c r="B341" i="3"/>
  <c r="B329" i="3"/>
  <c r="B323" i="3"/>
  <c r="B309" i="3"/>
  <c r="B313" i="3"/>
  <c r="B306" i="3"/>
  <c r="B288" i="3"/>
  <c r="B293" i="3"/>
  <c r="B285" i="3"/>
  <c r="B99" i="3" l="1"/>
  <c r="B108" i="3"/>
  <c r="A108" i="3" s="1"/>
  <c r="B152" i="3"/>
  <c r="A101" i="3" l="1"/>
  <c r="A111" i="3"/>
  <c r="A112" i="3"/>
  <c r="A97" i="3"/>
  <c r="A107" i="3"/>
  <c r="A96" i="3"/>
  <c r="A98" i="3"/>
  <c r="A110" i="3"/>
  <c r="A103" i="3"/>
  <c r="A106" i="3"/>
  <c r="A104" i="3"/>
  <c r="A92" i="3"/>
  <c r="A100" i="3"/>
  <c r="A102" i="3"/>
  <c r="A105" i="3"/>
  <c r="A109" i="3"/>
  <c r="A95" i="3"/>
  <c r="A94" i="3"/>
  <c r="A99" i="3"/>
  <c r="E378" i="3"/>
  <c r="B346" i="3" l="1"/>
  <c r="B318" i="3" l="1"/>
  <c r="B397" i="3" l="1"/>
  <c r="B396" i="3"/>
  <c r="B395" i="3"/>
  <c r="B394" i="3"/>
  <c r="B393" i="3"/>
  <c r="B351" i="3" l="1"/>
  <c r="B365" i="3"/>
  <c r="B364" i="3"/>
  <c r="B156" i="3" l="1"/>
  <c r="A155" i="3" l="1"/>
  <c r="A150" i="3"/>
  <c r="A149" i="3"/>
  <c r="A148" i="3"/>
  <c r="A154" i="3"/>
  <c r="A147" i="3"/>
  <c r="A151" i="3"/>
  <c r="A156" i="3"/>
  <c r="A152" i="3"/>
  <c r="A153" i="3"/>
  <c r="H342" i="3"/>
  <c r="B342" i="3" s="1"/>
  <c r="D81" i="5"/>
  <c r="E81" i="5" l="1"/>
  <c r="H81" i="5" s="1"/>
  <c r="B171" i="3" l="1"/>
  <c r="E388" i="3"/>
  <c r="E385" i="3"/>
  <c r="E386" i="3"/>
  <c r="E384" i="3"/>
  <c r="E379" i="3"/>
  <c r="E380" i="3"/>
  <c r="B350" i="3" l="1"/>
  <c r="B354" i="3"/>
  <c r="B355" i="3"/>
  <c r="B372" i="3" l="1"/>
  <c r="B371" i="3"/>
  <c r="B368" i="3"/>
  <c r="B367" i="3"/>
  <c r="B366" i="3"/>
  <c r="B176" i="3" l="1"/>
  <c r="B131" i="3"/>
  <c r="B388" i="3"/>
  <c r="B379" i="3"/>
  <c r="G15" i="5" l="1"/>
  <c r="H15" i="5" s="1"/>
  <c r="B359" i="3"/>
  <c r="B254" i="4"/>
  <c r="H99" i="5"/>
  <c r="H95" i="5"/>
  <c r="G33" i="5"/>
  <c r="H33" i="5" s="1"/>
  <c r="B218" i="4"/>
  <c r="H94" i="5"/>
  <c r="H89" i="5"/>
  <c r="H47" i="5"/>
  <c r="F18" i="5"/>
  <c r="G24" i="5"/>
  <c r="H24" i="5" s="1"/>
  <c r="G5" i="5"/>
  <c r="H5" i="5" s="1"/>
  <c r="H27" i="5"/>
  <c r="H25" i="5"/>
  <c r="H75" i="5"/>
  <c r="H74" i="5"/>
  <c r="H72" i="5"/>
  <c r="H69" i="5"/>
  <c r="H70" i="5"/>
  <c r="G16" i="5"/>
  <c r="H16" i="5" s="1"/>
  <c r="B7" i="4"/>
  <c r="B8" i="4"/>
  <c r="B9" i="4"/>
  <c r="B10" i="4"/>
  <c r="B11" i="4"/>
  <c r="B12" i="4"/>
  <c r="B13" i="4"/>
  <c r="B14" i="4"/>
  <c r="B15" i="4"/>
  <c r="B16" i="4"/>
  <c r="B6" i="4"/>
  <c r="B5" i="4"/>
  <c r="B358" i="3"/>
  <c r="B357" i="3"/>
  <c r="B250" i="4"/>
  <c r="E250" i="4"/>
  <c r="H76" i="5"/>
  <c r="H71" i="5"/>
  <c r="H45" i="5"/>
  <c r="H98" i="5"/>
  <c r="H92" i="5"/>
  <c r="H93" i="5"/>
  <c r="H90" i="5"/>
  <c r="H88" i="5"/>
  <c r="H82" i="5"/>
  <c r="H78" i="5"/>
  <c r="H101" i="5"/>
  <c r="H61" i="5"/>
  <c r="H86" i="5"/>
  <c r="H65" i="5"/>
  <c r="H84" i="5"/>
  <c r="H67" i="5"/>
  <c r="H63" i="5"/>
  <c r="H97" i="5"/>
  <c r="H80" i="5"/>
  <c r="H64" i="5"/>
  <c r="H79" i="5"/>
  <c r="H77" i="5"/>
  <c r="H60" i="5"/>
  <c r="H62" i="5"/>
  <c r="H54" i="5"/>
  <c r="H37" i="5"/>
  <c r="H42" i="5"/>
  <c r="H39" i="5"/>
  <c r="H43" i="5"/>
  <c r="H41" i="5"/>
  <c r="H46" i="5"/>
  <c r="H44" i="5"/>
  <c r="H49" i="5"/>
  <c r="H55" i="5"/>
  <c r="H38" i="5"/>
  <c r="H56" i="5"/>
  <c r="H51" i="5"/>
  <c r="H52" i="5"/>
  <c r="H53" i="5"/>
  <c r="H50" i="5"/>
  <c r="B251" i="4"/>
  <c r="E251" i="4"/>
  <c r="H6" i="5"/>
  <c r="H7" i="5"/>
  <c r="H9" i="5"/>
  <c r="H13" i="5"/>
  <c r="H32" i="5"/>
  <c r="H31" i="5"/>
  <c r="B386" i="3"/>
  <c r="B378" i="3"/>
  <c r="E252" i="4"/>
  <c r="B252" i="4"/>
  <c r="E249" i="4"/>
  <c r="B249" i="4"/>
  <c r="E255" i="4"/>
  <c r="E253" i="4"/>
  <c r="B255" i="4"/>
  <c r="B253" i="4"/>
  <c r="H14" i="5"/>
  <c r="H17" i="5"/>
  <c r="H30" i="5"/>
  <c r="F20" i="5"/>
  <c r="H20" i="5"/>
  <c r="F30" i="5"/>
  <c r="H26" i="5"/>
  <c r="F26" i="5"/>
  <c r="H8" i="5"/>
  <c r="F8" i="5"/>
  <c r="H10" i="5"/>
  <c r="E10" i="5"/>
  <c r="E14" i="5"/>
  <c r="H11" i="5"/>
  <c r="F28" i="5"/>
  <c r="E11" i="5"/>
  <c r="H23" i="5"/>
  <c r="E23" i="5"/>
  <c r="E17" i="5"/>
  <c r="H18" i="5"/>
</calcChain>
</file>

<file path=xl/sharedStrings.xml><?xml version="1.0" encoding="utf-8"?>
<sst xmlns="http://schemas.openxmlformats.org/spreadsheetml/2006/main" count="3069" uniqueCount="976">
  <si>
    <t>Most Goals</t>
  </si>
  <si>
    <t>Many times</t>
  </si>
  <si>
    <t>Most Shorthanded Goals, One Period</t>
  </si>
  <si>
    <t>Fastest Goal, Start of a Game</t>
  </si>
  <si>
    <t>Fastest Goal, Start of Overtime Period</t>
  </si>
  <si>
    <t>Fastest Two Goals</t>
  </si>
  <si>
    <t>Fastest Two Goals, Start of Game &amp; Period</t>
  </si>
  <si>
    <t>Fastest Three Goals</t>
  </si>
  <si>
    <t>Most Goalie Saves</t>
  </si>
  <si>
    <t>Most Shots, One Team</t>
  </si>
  <si>
    <t>(kept 2001-02 and 2004-05 to present)</t>
  </si>
  <si>
    <t>Most Shots, Both Teams</t>
  </si>
  <si>
    <t>Fewest Shots Allowed</t>
  </si>
  <si>
    <t>(kept since 2004-05)</t>
  </si>
  <si>
    <t>Fastest Two Goals, One Team, Start of a Game</t>
  </si>
  <si>
    <t>Most Goals, One Team</t>
  </si>
  <si>
    <t>Most Goals, Both Teams</t>
  </si>
  <si>
    <t>ALB</t>
  </si>
  <si>
    <t>CGY</t>
  </si>
  <si>
    <t>LET</t>
  </si>
  <si>
    <t>MAN</t>
  </si>
  <si>
    <t>REG</t>
  </si>
  <si>
    <t>SSK</t>
  </si>
  <si>
    <t>UBC</t>
  </si>
  <si>
    <t>Individual</t>
  </si>
  <si>
    <t>Team</t>
  </si>
  <si>
    <t>UBC 4-3</t>
  </si>
  <si>
    <t>UBC 5-1</t>
  </si>
  <si>
    <t>MAN 4-1</t>
  </si>
  <si>
    <t>Fastest Records (kept since 2004-05)</t>
  </si>
  <si>
    <t>Rebecca Unrau</t>
  </si>
  <si>
    <t>Oct. 24, 2014</t>
  </si>
  <si>
    <t>3rd</t>
  </si>
  <si>
    <t>vs. REG</t>
  </si>
  <si>
    <t>REG at UBC</t>
  </si>
  <si>
    <t>Alana Serhan</t>
  </si>
  <si>
    <t>Jan. 17, 2015</t>
  </si>
  <si>
    <t>2nd</t>
  </si>
  <si>
    <t>MAN 6-1</t>
  </si>
  <si>
    <t>16:20 and 16:47</t>
  </si>
  <si>
    <t>Nikola Brown-John</t>
  </si>
  <si>
    <t>Nov. 7, 2014</t>
  </si>
  <si>
    <t>at CGY</t>
  </si>
  <si>
    <t>16:28 and 16:45</t>
  </si>
  <si>
    <t>Sarah Casorso</t>
  </si>
  <si>
    <t>Oct. 10, 2014</t>
  </si>
  <si>
    <t>at MRU</t>
  </si>
  <si>
    <t>2nd OT</t>
  </si>
  <si>
    <t>UBC 3-2 (2OT)</t>
  </si>
  <si>
    <t>REG 3-2 (OT)</t>
  </si>
  <si>
    <t>Jan. 31, 2015</t>
  </si>
  <si>
    <t>vs. LET</t>
  </si>
  <si>
    <t>Erica Rieder</t>
  </si>
  <si>
    <t>vs. MRU</t>
  </si>
  <si>
    <t>1st OT</t>
  </si>
  <si>
    <t>MAN 2-1 (OT)</t>
  </si>
  <si>
    <t>Oct. 17, 2014</t>
  </si>
  <si>
    <t>Feb. 10, 2007</t>
  </si>
  <si>
    <t>Jan. 12, 2013</t>
  </si>
  <si>
    <t>at SSK</t>
  </si>
  <si>
    <t>*Stephanie Schaupmeyer</t>
  </si>
  <si>
    <t>Mar. 2, 2013</t>
  </si>
  <si>
    <t>*ALB</t>
  </si>
  <si>
    <t>Jan. 6, 2007</t>
  </si>
  <si>
    <t>Oct. 13, 2006</t>
  </si>
  <si>
    <t>Feb. 13, 2010</t>
  </si>
  <si>
    <t>Oct. 22, 2005</t>
  </si>
  <si>
    <t>Feb. 14, 2009</t>
  </si>
  <si>
    <t>at UBC</t>
  </si>
  <si>
    <t>at MAN</t>
  </si>
  <si>
    <t>1st</t>
  </si>
  <si>
    <t>at REG</t>
  </si>
  <si>
    <t>Feb. 9, 2008</t>
  </si>
  <si>
    <t>Oct. 21, 2006</t>
  </si>
  <si>
    <t>Feb. 11, 2012</t>
  </si>
  <si>
    <t>vs. UBC</t>
  </si>
  <si>
    <t>Oct. 20, 2006</t>
  </si>
  <si>
    <t>Oct. 16, 2004</t>
  </si>
  <si>
    <t>Nov. 2, 2007</t>
  </si>
  <si>
    <t>Jan. 25, 2009</t>
  </si>
  <si>
    <t>vs. MAN</t>
  </si>
  <si>
    <t>vs. SSK</t>
  </si>
  <si>
    <t>SSK at LET</t>
  </si>
  <si>
    <t>REG at SSK</t>
  </si>
  <si>
    <t>REG at ALB</t>
  </si>
  <si>
    <t>UBC at LET</t>
  </si>
  <si>
    <t>Jan. 29, 2005</t>
  </si>
  <si>
    <t>Nov. 16, 2012</t>
  </si>
  <si>
    <t>Oct. 20, 2007</t>
  </si>
  <si>
    <t>Mar. 9, 2008</t>
  </si>
  <si>
    <t>at LET</t>
  </si>
  <si>
    <t>vs. WLU</t>
  </si>
  <si>
    <t>Oct. 12, 2007</t>
  </si>
  <si>
    <t>MRU at SSK</t>
  </si>
  <si>
    <t>CGY at SSK</t>
  </si>
  <si>
    <t>ALB at UBC</t>
  </si>
  <si>
    <t>Oct. 6, 2012</t>
  </si>
  <si>
    <t>Oct. 25, 2008</t>
  </si>
  <si>
    <t>Nov. 19, 2011</t>
  </si>
  <si>
    <t>Oct. 14, 2006</t>
  </si>
  <si>
    <t>SSK at REG</t>
  </si>
  <si>
    <t>UBC at ALB</t>
  </si>
  <si>
    <t>Feb. 21, 2010</t>
  </si>
  <si>
    <t>Jan. 17, 2014</t>
  </si>
  <si>
    <t>MAN at REG</t>
  </si>
  <si>
    <t>Feb. 20, 2005</t>
  </si>
  <si>
    <t>Oct. 11, 2013</t>
  </si>
  <si>
    <t>Feb. 23, 2007</t>
  </si>
  <si>
    <t>Oct. 15, 2004</t>
  </si>
  <si>
    <t>MAN (3), REG (1)</t>
  </si>
  <si>
    <t>(*denotes playoffs)</t>
  </si>
  <si>
    <t>Nov. 22, 2008</t>
  </si>
  <si>
    <t>Dec. 2, 2011</t>
  </si>
  <si>
    <t>Jan. 19, 2013</t>
  </si>
  <si>
    <t>Feb. 24, 2013</t>
  </si>
  <si>
    <t>Kelcie McCutcheon</t>
  </si>
  <si>
    <t>Alana Cabana</t>
  </si>
  <si>
    <t>Sadie Lenstra</t>
  </si>
  <si>
    <t>Jessica Kampjes</t>
  </si>
  <si>
    <t>*Tatiana Rafter</t>
  </si>
  <si>
    <t>Player</t>
  </si>
  <si>
    <t>Date</t>
  </si>
  <si>
    <t>Opp</t>
  </si>
  <si>
    <t>Per.</t>
  </si>
  <si>
    <t>Result</t>
  </si>
  <si>
    <t>Times</t>
  </si>
  <si>
    <t>Teams</t>
  </si>
  <si>
    <t>*UBC</t>
  </si>
  <si>
    <t>Robin Ulrich</t>
  </si>
  <si>
    <t>Jenna Barber</t>
  </si>
  <si>
    <t>Katrina Malysh</t>
  </si>
  <si>
    <t>Amanda Schnell</t>
  </si>
  <si>
    <t>Hayley Wickenheiser</t>
  </si>
  <si>
    <t>Miranda Miller</t>
  </si>
  <si>
    <t>Lindsay McAlpine</t>
  </si>
  <si>
    <t>Shelby Davey</t>
  </si>
  <si>
    <t>Time</t>
  </si>
  <si>
    <t>Fastest Two Goals, One Team (kept since 2004-05)</t>
  </si>
  <si>
    <t>Fastest Two Goals, Both Teams (kept since 2004-05)</t>
  </si>
  <si>
    <t>Fastest Two Goals, One Team, Start of Period (kept since 2004-05)</t>
  </si>
  <si>
    <t>Fastest Three Goals, One Team (kept since 2004-05)</t>
  </si>
  <si>
    <t>Fastest Four Goals, Both Teams (kept since 2004-05)</t>
  </si>
  <si>
    <t>Fastest Four Goals, One Team (kept since 2004-05)</t>
  </si>
  <si>
    <t>Fastest Three Goals, Both Teams (kept since 2004-05)</t>
  </si>
  <si>
    <t>REG 4-2</t>
  </si>
  <si>
    <t>Sarah Stebeleski</t>
  </si>
  <si>
    <t>MAN 7-1</t>
  </si>
  <si>
    <t>LET 4-0</t>
  </si>
  <si>
    <t>ALB 2-1</t>
  </si>
  <si>
    <t>UBC 7-1</t>
  </si>
  <si>
    <t>UBC 5-4 (2OT)</t>
  </si>
  <si>
    <t>0:09 and 2:59</t>
  </si>
  <si>
    <t>CGY 6-1</t>
  </si>
  <si>
    <t>0:56 and 1:22</t>
  </si>
  <si>
    <t>SSK 9-2</t>
  </si>
  <si>
    <t>5:59, 8:48, and 15:16</t>
  </si>
  <si>
    <t>Scorers</t>
  </si>
  <si>
    <t>Nicole Saxvik, 5:58; Cailey Hay, 6:04</t>
  </si>
  <si>
    <t>Rebecca Unrau, UBC, 0:12; Bailey Braden, REG, 0:47</t>
  </si>
  <si>
    <t>Maggie Litchfield-Medd, 1:10; Alanna Sharman, 1:31</t>
  </si>
  <si>
    <t>Nicole Saxvik, 0:22; Rebecca Unrau, 0:34</t>
  </si>
  <si>
    <t>SSK 5-4 (SO)</t>
  </si>
  <si>
    <t>Kayla Duna, 10:00; Leanne Kisil, 10:09</t>
  </si>
  <si>
    <t>UBC 6-4</t>
  </si>
  <si>
    <t>Kristie Keller, UBC, 15:45; Dayna Janzen, LET, 15:55</t>
  </si>
  <si>
    <t>REG 3-2</t>
  </si>
  <si>
    <t>Kirsten Toth, ALB, 18:06; Brooklyn Moskowy, REG, 18:15</t>
  </si>
  <si>
    <t>Hayley Wickenheiser, 0:56; Hayley Wickenheiser, 1:22</t>
  </si>
  <si>
    <t>ALB 7-3</t>
  </si>
  <si>
    <t>Alana Cabana, ALB, 1:19; Kelcie McCutcheon, REG, 1:50</t>
  </si>
  <si>
    <t>MRU 3-2</t>
  </si>
  <si>
    <t>Chrissy Hodgson, MRU, 0:26; Shelby Davey, SSK, 0:41</t>
  </si>
  <si>
    <t>CGY 6-2</t>
  </si>
  <si>
    <t>Sara Greschner, SSK, 1:12; Iya Gavrilova, CGY, 1:50</t>
  </si>
  <si>
    <t>REG 5-1</t>
  </si>
  <si>
    <t>Tori Head, 18:44; Meghan Sherven, 19:41; Stephanie Sawchuk, 19:52</t>
  </si>
  <si>
    <t>Kristie Keller, UBC, 15:45; Dayna Janzen, LET, 15:55; Lisa Bonang, UBC, 16:11</t>
  </si>
  <si>
    <t>Kristie Keller, UBC, 15:45; Dayna Janzen, LET, 15:55; Lisa Bonang, UBC, 16:11; Kristie Keller, UBC, 17:04</t>
  </si>
  <si>
    <t>SSK 7-4</t>
  </si>
  <si>
    <t>Rae-Lynn Somogyi, REG, 15:44; Danny Stone, SSK, 15:59; Breanne George, SSK, 16:22</t>
  </si>
  <si>
    <t>ALB 6-3</t>
  </si>
  <si>
    <t>Stephanie Schaupmeyer, UBC, 11:47; Haneet Parhar, UBC, 12:07; Hanna Mousek, ALB, 12:43</t>
  </si>
  <si>
    <t>Feb. 19, 2016</t>
  </si>
  <si>
    <t>REG 4-1</t>
  </si>
  <si>
    <t>*CGY at REG</t>
  </si>
  <si>
    <t>Bronwyn Stevens, CGY, 1:21; Caitlin Dempsey, REG, 1:31</t>
  </si>
  <si>
    <t>Feb. 21, 2016</t>
  </si>
  <si>
    <t>MAN 2-1 (5OT)</t>
  </si>
  <si>
    <t>ALB 4-0</t>
  </si>
  <si>
    <t>ALB 6-0</t>
  </si>
  <si>
    <t>ALB 9-1</t>
  </si>
  <si>
    <t>ALB 8-1</t>
  </si>
  <si>
    <t>ALB 9-2</t>
  </si>
  <si>
    <t>WLU 4-2</t>
  </si>
  <si>
    <t>ALB 6-1</t>
  </si>
  <si>
    <t>ALB 9-0</t>
  </si>
  <si>
    <t>*Lauryn Keen</t>
  </si>
  <si>
    <t>*REG at SSK</t>
  </si>
  <si>
    <t>Feb. 17, 2017</t>
  </si>
  <si>
    <t>SSK 4-3</t>
  </si>
  <si>
    <t>Kaitlin Willoughby, SSK, 0:48; Merissa Zerr, REG, 1:27</t>
  </si>
  <si>
    <t>Alison Campbell</t>
  </si>
  <si>
    <t>Jan. 8, 2016</t>
  </si>
  <si>
    <t>ALB 2-0</t>
  </si>
  <si>
    <t>Fastest Goal, Start of a Period (other than 1st or OT)</t>
  </si>
  <si>
    <t>Logan Boyd</t>
  </si>
  <si>
    <t>Jan. 16, 2016</t>
  </si>
  <si>
    <t>vs. ALB</t>
  </si>
  <si>
    <t>UBC 2-1 (2OT)</t>
  </si>
  <si>
    <t>MAN 4-2</t>
  </si>
  <si>
    <t>Oct. 17, 2015</t>
  </si>
  <si>
    <t>SSK 3-1</t>
  </si>
  <si>
    <t>Kennedy Harris, 1:11; Rachel Johnson, 1:32</t>
  </si>
  <si>
    <t>Feb. 6, 2016</t>
  </si>
  <si>
    <t>Jolene Kirkpatrick, 1:05; Meghan Sherven, 1:27</t>
  </si>
  <si>
    <t>Jan. 23, 2016</t>
  </si>
  <si>
    <t>UBC 3-1</t>
  </si>
  <si>
    <t>Shiayli Toni, 0:22; Rebecca Unrau, 1:08</t>
  </si>
  <si>
    <t>Oct. 22, 2016</t>
  </si>
  <si>
    <t>at ALB</t>
  </si>
  <si>
    <t>Feb. 4, 2017</t>
  </si>
  <si>
    <t>ALB 4-3</t>
  </si>
  <si>
    <t>Ashley Morin, 4:30; Regan Wright, 4:38</t>
  </si>
  <si>
    <t>Jan. 7, 2017</t>
  </si>
  <si>
    <t>Karissa Kirkup, 0:36; Jordyn Zacharias, 0:52</t>
  </si>
  <si>
    <t>Emily Upgang</t>
  </si>
  <si>
    <t>Jan. 27, 2017</t>
  </si>
  <si>
    <t>SSK 2-1 (OT)</t>
  </si>
  <si>
    <t>Kaitlin Willoughby</t>
  </si>
  <si>
    <t>Jan. 21, 2017</t>
  </si>
  <si>
    <t>SSK 5-4 (OT)</t>
  </si>
  <si>
    <t>Games Played (max. 140)</t>
  </si>
  <si>
    <t>2012-13</t>
  </si>
  <si>
    <t>2016-17</t>
  </si>
  <si>
    <t>Stephanie Schaupmeyer</t>
  </si>
  <si>
    <t>Heather Berzins</t>
  </si>
  <si>
    <t>Nicole Saxvik</t>
  </si>
  <si>
    <t>Alyssa Dobler</t>
  </si>
  <si>
    <t>Meghan Sherven</t>
  </si>
  <si>
    <t>GP</t>
  </si>
  <si>
    <t>Tarin Podloski</t>
  </si>
  <si>
    <t>2004-05</t>
  </si>
  <si>
    <t>2009-10</t>
  </si>
  <si>
    <t>2001-02</t>
  </si>
  <si>
    <t>2007-08</t>
  </si>
  <si>
    <t>2011-12</t>
  </si>
  <si>
    <t>2015-16</t>
  </si>
  <si>
    <t>2010-11</t>
  </si>
  <si>
    <t>2014-15</t>
  </si>
  <si>
    <t>2002-03</t>
  </si>
  <si>
    <t>2006-07</t>
  </si>
  <si>
    <t>2008-09</t>
  </si>
  <si>
    <t>Erin Tady</t>
  </si>
  <si>
    <t>Danielle Bourgeois</t>
  </si>
  <si>
    <t>Breanne George</t>
  </si>
  <si>
    <t>Iya Gavrilova</t>
  </si>
  <si>
    <t>Brandy West</t>
  </si>
  <si>
    <t>Leah Copeland</t>
  </si>
  <si>
    <t>Lori Shupak</t>
  </si>
  <si>
    <t>Julie Paetsch</t>
  </si>
  <si>
    <t>Addie Miles</t>
  </si>
  <si>
    <t>Tatiana Rafter</t>
  </si>
  <si>
    <t>Jennifer Newton</t>
  </si>
  <si>
    <t>Danny Stone</t>
  </si>
  <si>
    <t>Krysty Lorenz</t>
  </si>
  <si>
    <t>Sarah Hilworth</t>
  </si>
  <si>
    <t>Cara Wooster</t>
  </si>
  <si>
    <t>2013-14</t>
  </si>
  <si>
    <t>Alanna Sharman</t>
  </si>
  <si>
    <t>Kristen Hagg</t>
  </si>
  <si>
    <t>Stephanie Ramsay</t>
  </si>
  <si>
    <t>Katherine O'Rourke</t>
  </si>
  <si>
    <t>Kara McGeough</t>
  </si>
  <si>
    <t>Kaitlin Imai</t>
  </si>
  <si>
    <t>Kyleigh Palmer</t>
  </si>
  <si>
    <t>Jaycee Magwood</t>
  </si>
  <si>
    <t>Goalies</t>
  </si>
  <si>
    <t>Period</t>
  </si>
  <si>
    <t>Goalie</t>
  </si>
  <si>
    <t>6,973:05</t>
  </si>
  <si>
    <t>6,857:32</t>
  </si>
  <si>
    <t>5,536:45</t>
  </si>
  <si>
    <t>Cassidy Hendricks</t>
  </si>
  <si>
    <t>Crystal Patterson</t>
  </si>
  <si>
    <t>Melinda Choy</t>
  </si>
  <si>
    <t>Stacey Corfield</t>
  </si>
  <si>
    <t>Lindsey Post</t>
  </si>
  <si>
    <t>Wins</t>
  </si>
  <si>
    <t>Dana Vinge</t>
  </si>
  <si>
    <t>Amanda Tapp</t>
  </si>
  <si>
    <t>Shutouts</t>
  </si>
  <si>
    <t>2003-04</t>
  </si>
  <si>
    <t>2000-01</t>
  </si>
  <si>
    <t>Lisa Urban</t>
  </si>
  <si>
    <t>Holly Tarleton</t>
  </si>
  <si>
    <t>Stacey McCullough</t>
  </si>
  <si>
    <t>Coaching</t>
  </si>
  <si>
    <t>Most Games</t>
  </si>
  <si>
    <t>Most Wins</t>
  </si>
  <si>
    <t>Season</t>
  </si>
  <si>
    <t>Points</t>
  </si>
  <si>
    <t>Most Consecutive Shutouts (consecutive games)</t>
  </si>
  <si>
    <t>(Nov. 2-29, 2013)</t>
  </si>
  <si>
    <t>Longest Shutout Streak (consecutive games)</t>
  </si>
  <si>
    <t>Longest Canada West undefeated streak</t>
  </si>
  <si>
    <t>Alberta Pandas (83-0-3, Oct. 28, 2000 to Feb. 12, 2005)</t>
  </si>
  <si>
    <t>Ended Oct 21, 2005</t>
  </si>
  <si>
    <t>Longest undefeated streak (all CIS games)</t>
  </si>
  <si>
    <t>Alberta Pandas (109-0-1, Feb. 17, 2001 to Mar. 12, 2005)</t>
  </si>
  <si>
    <t>Ended Mar 13, 2005</t>
  </si>
  <si>
    <t>Most Points in Standings</t>
  </si>
  <si>
    <t>1-21-2 to 17-7-4</t>
  </si>
  <si>
    <t>Playoffs: 6-2, won CW title, qualified for CIS</t>
  </si>
  <si>
    <t>Most Consecutive Shutouts</t>
  </si>
  <si>
    <t>Alberta</t>
  </si>
  <si>
    <t>Longest Shutout Streak</t>
  </si>
  <si>
    <t>Most Losses</t>
  </si>
  <si>
    <t>Fewest Wins</t>
  </si>
  <si>
    <t>Fewest Losses</t>
  </si>
  <si>
    <t>Fewest Goals (min. 12 games)</t>
  </si>
  <si>
    <t>Fewest Goals (min. 20 games)</t>
  </si>
  <si>
    <t>Fewest Goals (min. 24 games)</t>
  </si>
  <si>
    <t>Most Goals Allowed</t>
  </si>
  <si>
    <t>Regina</t>
  </si>
  <si>
    <t>Fewest Goals Allowed (min. 16 games)</t>
  </si>
  <si>
    <t>Fewest Goals Allowed (min. 20 games)</t>
  </si>
  <si>
    <t>Fewest Goals Allowed (min. 24 games)</t>
  </si>
  <si>
    <t>Longest Overtime (conference playoffs)</t>
  </si>
  <si>
    <t>Fewest Goals, Both Teams</t>
  </si>
  <si>
    <t>Nov. 24, 2002</t>
  </si>
  <si>
    <t>Feb. 2, 2001</t>
  </si>
  <si>
    <t>Feb. 12, 2005</t>
  </si>
  <si>
    <t>Nov. 18, 2006</t>
  </si>
  <si>
    <t>Jan. 16, 2009</t>
  </si>
  <si>
    <t>Feb. 13, 2009</t>
  </si>
  <si>
    <t>Jan. 14, 2011</t>
  </si>
  <si>
    <t>Nov. 11, 2011</t>
  </si>
  <si>
    <t>Feb. 8, 2013</t>
  </si>
  <si>
    <t>vs. CGY</t>
  </si>
  <si>
    <t>Nov. 4, 2000</t>
  </si>
  <si>
    <t>Feb. 11, 1999</t>
  </si>
  <si>
    <t>Oct. 31, 2015</t>
  </si>
  <si>
    <t>Erin Balfour</t>
  </si>
  <si>
    <t>First: Tara Klassen</t>
  </si>
  <si>
    <t>Last: Venla Hovi</t>
  </si>
  <si>
    <t>Jan. 18, 2013</t>
  </si>
  <si>
    <t>Oct. 26, 2012</t>
  </si>
  <si>
    <t>Rianne Wight (3 chances)</t>
  </si>
  <si>
    <t>Oct. 15, 2016</t>
  </si>
  <si>
    <t>Oct. 14, 2016</t>
  </si>
  <si>
    <t>Oct. 18, 2013</t>
  </si>
  <si>
    <t>*Amanda Schubert</t>
  </si>
  <si>
    <t>Alicia Anderson</t>
  </si>
  <si>
    <t>Lisa Lafreniere</t>
  </si>
  <si>
    <t>Jennifer Schmidt</t>
  </si>
  <si>
    <t>Mar. 1, 2014</t>
  </si>
  <si>
    <t>Mar. 15, 2009</t>
  </si>
  <si>
    <t>Jan. 11, 2002</t>
  </si>
  <si>
    <t>Mar. 6, 2003</t>
  </si>
  <si>
    <t>vs. STM</t>
  </si>
  <si>
    <t>*Alberta</t>
  </si>
  <si>
    <t>ALB 17-0</t>
  </si>
  <si>
    <t>REG 15-0</t>
  </si>
  <si>
    <t>CGY at REG</t>
  </si>
  <si>
    <t>Nov. 13, 2004</t>
  </si>
  <si>
    <t>Oct. 18, 2014</t>
  </si>
  <si>
    <t>REG 1-0 (SO)</t>
  </si>
  <si>
    <t>Nov. 23, 2001</t>
  </si>
  <si>
    <t>Jan. 4, 2002</t>
  </si>
  <si>
    <t>Oct. 5, 2012</t>
  </si>
  <si>
    <t>Oct. 11, 2008</t>
  </si>
  <si>
    <t>Oct. 28, 2016</t>
  </si>
  <si>
    <t>Nov. 17, 2001</t>
  </si>
  <si>
    <t>Nov. 17, 2012</t>
  </si>
  <si>
    <t>Feb. 6, 2015</t>
  </si>
  <si>
    <t>Feb. 7, 2015</t>
  </si>
  <si>
    <t>*MAN (42) at SSK (67)</t>
  </si>
  <si>
    <t>MRU (47) at SSK (45)</t>
  </si>
  <si>
    <t>*REG (42) at SSK (50)</t>
  </si>
  <si>
    <t>MAN (46) at SSK (41)</t>
  </si>
  <si>
    <t>LET (19) at REG (67)</t>
  </si>
  <si>
    <t>LET (42) at CGY (43)</t>
  </si>
  <si>
    <t>SSK (18) at ALB (66)</t>
  </si>
  <si>
    <t>CGY (48) at SSK (36)</t>
  </si>
  <si>
    <t>SSK (35) at LET (49)</t>
  </si>
  <si>
    <t>SSK (46) at LET (38)</t>
  </si>
  <si>
    <t>Mar. 2, 2007</t>
  </si>
  <si>
    <t>Nov. 25, 2006</t>
  </si>
  <si>
    <t>Oct. 4, 2008</t>
  </si>
  <si>
    <t>Oct. 5, 2007</t>
  </si>
  <si>
    <t>REG (2) at SSK (7)</t>
  </si>
  <si>
    <t>REG (5) at SSK (3)</t>
  </si>
  <si>
    <t>UBC (0) at ALB (7)</t>
  </si>
  <si>
    <t>UBC (2) at ALB (5)</t>
  </si>
  <si>
    <t>Delaney Collins</t>
  </si>
  <si>
    <t>Elana Lovell</t>
  </si>
  <si>
    <t>Tanya Morgan</t>
  </si>
  <si>
    <t>ALB 7-1</t>
  </si>
  <si>
    <t>ALB 8-0</t>
  </si>
  <si>
    <t>CGY 8-5</t>
  </si>
  <si>
    <t>CGY 8-1</t>
  </si>
  <si>
    <t>ALB 13-0</t>
  </si>
  <si>
    <t>MAN 5-0</t>
  </si>
  <si>
    <t>CGY 5-2</t>
  </si>
  <si>
    <t>UBC 5-4 (OT)</t>
  </si>
  <si>
    <t>REG 3-2 (SO)</t>
  </si>
  <si>
    <t>LET 3-2</t>
  </si>
  <si>
    <t>REG 2-0</t>
  </si>
  <si>
    <t>*MAN at SSK</t>
  </si>
  <si>
    <t>*MAN at ALB</t>
  </si>
  <si>
    <t>MAN 3-2 (3OT)</t>
  </si>
  <si>
    <t>REG 2-1 (4OT)</t>
  </si>
  <si>
    <t>ALB 12-1</t>
  </si>
  <si>
    <t>0-0 (tie)</t>
  </si>
  <si>
    <t>ALB 7-0</t>
  </si>
  <si>
    <t>MRU 4-3 (OT)</t>
  </si>
  <si>
    <t>LET 4-3 (SO)</t>
  </si>
  <si>
    <t>CGY 4-3 (OT)</t>
  </si>
  <si>
    <t>SSK 3-2</t>
  </si>
  <si>
    <t>LET 2-1</t>
  </si>
  <si>
    <t>ALB 10-2</t>
  </si>
  <si>
    <t>SSK 10-2</t>
  </si>
  <si>
    <t>Julie Paestch, 14:40; Shelby Davey, 15:16, Breanne George, 16:50; Danny Stone, 18:17</t>
  </si>
  <si>
    <t>Paige Wheeler</t>
  </si>
  <si>
    <t>Sara Greschner</t>
  </si>
  <si>
    <t xml:space="preserve">Jordyn Zacharias </t>
  </si>
  <si>
    <t>Katherine O’Rourke</t>
  </si>
  <si>
    <t>Toni Ross</t>
  </si>
  <si>
    <t>Laura Paradis</t>
  </si>
  <si>
    <t>Rachel Dyck</t>
  </si>
  <si>
    <t>Kailey McMaster</t>
  </si>
  <si>
    <t>Kaitlyn Chapman</t>
  </si>
  <si>
    <t xml:space="preserve">UBC </t>
  </si>
  <si>
    <t>W</t>
  </si>
  <si>
    <t>L</t>
  </si>
  <si>
    <t>RW</t>
  </si>
  <si>
    <t>RL</t>
  </si>
  <si>
    <t>OTW</t>
  </si>
  <si>
    <t>OTL</t>
  </si>
  <si>
    <t>Largest single-season improvement (points; 2006-07 to 2013-14)</t>
  </si>
  <si>
    <t>Goals</t>
  </si>
  <si>
    <t>Assists</t>
  </si>
  <si>
    <t>Career</t>
  </si>
  <si>
    <r>
      <t>(established new record with goal at 15:26 of 2</t>
    </r>
    <r>
      <rPr>
        <i/>
        <vertAlign val="superscript"/>
        <sz val="10"/>
        <color theme="1"/>
        <rFont val="Calibri"/>
        <family val="2"/>
        <scheme val="minor"/>
      </rPr>
      <t>nd</t>
    </r>
    <r>
      <rPr>
        <i/>
        <sz val="10"/>
        <color theme="1"/>
        <rFont val="Calibri"/>
        <family val="2"/>
        <scheme val="minor"/>
      </rPr>
      <t xml:space="preserve"> period at Manitoba on Feb. 20, 2010)</t>
    </r>
  </si>
  <si>
    <r>
      <t>(established new record on Nov. 6, 2009 vs. UBC with assist at 15:57 of 2</t>
    </r>
    <r>
      <rPr>
        <i/>
        <vertAlign val="superscript"/>
        <sz val="10"/>
        <color theme="1"/>
        <rFont val="Calibri"/>
        <family val="2"/>
        <scheme val="minor"/>
      </rPr>
      <t>nd</t>
    </r>
    <r>
      <rPr>
        <i/>
        <sz val="10"/>
        <color theme="1"/>
        <rFont val="Calibri"/>
        <family val="2"/>
        <scheme val="minor"/>
      </rPr>
      <t xml:space="preserve"> period; goal by Alana Cabana)</t>
    </r>
  </si>
  <si>
    <t>Pts</t>
  </si>
  <si>
    <t>G</t>
  </si>
  <si>
    <t>A</t>
  </si>
  <si>
    <t>Howie Draper</t>
  </si>
  <si>
    <t>Shorthanded Goals</t>
  </si>
  <si>
    <t>(Oct. 26-Nov. 30, 2013; 5 consecutive shutouts over 7 games)</t>
  </si>
  <si>
    <t>(Jan. 21-Feb. 12, 2012; 3 consecutive shutouts over 5 games)</t>
  </si>
  <si>
    <t>Game (kept since 2004-05)</t>
  </si>
  <si>
    <t>(4G, 2A)</t>
  </si>
  <si>
    <t>(3G, 3A)</t>
  </si>
  <si>
    <t>(2G, 4A)</t>
  </si>
  <si>
    <t>UBC (0) at ALB (17)</t>
  </si>
  <si>
    <t>CGY (0) at REG (15)</t>
  </si>
  <si>
    <t>Kaitlin Imai (1st)</t>
  </si>
  <si>
    <t>Most Points, One Game</t>
  </si>
  <si>
    <t>Most Goals, One Game</t>
  </si>
  <si>
    <t>Most Shorthanded Goals, One Game</t>
  </si>
  <si>
    <t>Most Assists, One Game</t>
  </si>
  <si>
    <t>Most Shootout Goals, One Game</t>
  </si>
  <si>
    <t>Rebecca Unrau (3rd)</t>
  </si>
  <si>
    <t>UBC 4-1</t>
  </si>
  <si>
    <t>Caitlin Dempsey (2nd)</t>
  </si>
  <si>
    <t>Oct. 23, 2015</t>
  </si>
  <si>
    <t>Erika Mitschke (2nd)</t>
  </si>
  <si>
    <t>Rachel Johnson (2nd)</t>
  </si>
  <si>
    <t>Oct. 8, 2016</t>
  </si>
  <si>
    <t>SSK 5-3</t>
  </si>
  <si>
    <t>Gabrielle Seper (3rd)</t>
  </si>
  <si>
    <t>MRU</t>
  </si>
  <si>
    <t>Dec. 3, 2016</t>
  </si>
  <si>
    <t>MRU 5-3</t>
  </si>
  <si>
    <t>Rachel Paul (2nd)</t>
  </si>
  <si>
    <t>Feb. 3, 2017</t>
  </si>
  <si>
    <t>CGY 2-0</t>
  </si>
  <si>
    <t xml:space="preserve">ALB </t>
  </si>
  <si>
    <t xml:space="preserve">MAN </t>
  </si>
  <si>
    <t xml:space="preserve">CGY </t>
  </si>
  <si>
    <t xml:space="preserve">LET </t>
  </si>
  <si>
    <t xml:space="preserve">MRU </t>
  </si>
  <si>
    <t>Lauryn Keen</t>
  </si>
  <si>
    <t>Sarah Hodges</t>
  </si>
  <si>
    <t>Jon Rempel</t>
  </si>
  <si>
    <t>Seasons</t>
  </si>
  <si>
    <t>Games</t>
  </si>
  <si>
    <t>Team(s)</t>
  </si>
  <si>
    <t>Regular Season Winning Pct.</t>
  </si>
  <si>
    <t>T</t>
  </si>
  <si>
    <t>Danielle Goyette</t>
  </si>
  <si>
    <t>Pct</t>
  </si>
  <si>
    <t>Coach</t>
  </si>
  <si>
    <t>2017-18</t>
  </si>
  <si>
    <t>Milestones</t>
  </si>
  <si>
    <t>Players with at least 100 points</t>
  </si>
  <si>
    <t>Pts/GP</t>
  </si>
  <si>
    <t>LET at MAN</t>
  </si>
  <si>
    <t>Nov. 17, 2017</t>
  </si>
  <si>
    <t>MAN 1-0 (SO)</t>
  </si>
  <si>
    <t>ALB at MAN</t>
  </si>
  <si>
    <t>Oct. 14, 2017</t>
  </si>
  <si>
    <t>Hannah Olenyk, ALB, 1:02; Caitlin Fyten, MAN, 1:38</t>
  </si>
  <si>
    <t>REG at MRU</t>
  </si>
  <si>
    <t>Jan. 5, 2018</t>
  </si>
  <si>
    <t>MRU 1-0 (SO)</t>
  </si>
  <si>
    <t>Jan. 13, 2018</t>
  </si>
  <si>
    <t>Cassandra Vilgrain (2nd OT)</t>
  </si>
  <si>
    <t>UBC 3-2 (OT2)</t>
  </si>
  <si>
    <t>ALB 5-0</t>
  </si>
  <si>
    <t>Alex Poznikoff</t>
  </si>
  <si>
    <t>Jessica Vance</t>
  </si>
  <si>
    <t>Kelsey Roberts</t>
  </si>
  <si>
    <t>Zoe DeBeauville</t>
  </si>
  <si>
    <t>(Jan. 13-Jan. 27, 2018; 3 consecutive shutouts over 5 games)</t>
  </si>
  <si>
    <t>MRU at UBC</t>
  </si>
  <si>
    <t>Feb. 2, 2018</t>
  </si>
  <si>
    <t>UBC 1-0 (SO)</t>
  </si>
  <si>
    <t>Lilla Carpenter-Boesch</t>
  </si>
  <si>
    <t>Feb. 3, 2018</t>
  </si>
  <si>
    <t>REG 2-1</t>
  </si>
  <si>
    <t>4,892:50</t>
  </si>
  <si>
    <t>LET at REG</t>
  </si>
  <si>
    <t>Feb. 9, 2018</t>
  </si>
  <si>
    <t>REG 4-3 (2OT)</t>
  </si>
  <si>
    <t>Bailey Braden, REG, 13:39; Tricia Van Vaerenbergh, LET, 13:48</t>
  </si>
  <si>
    <t>Steve Kook</t>
  </si>
  <si>
    <t>*MRU at UBC</t>
  </si>
  <si>
    <t>Feb. 16, 2018</t>
  </si>
  <si>
    <t>UBC 2-1 (3OT)</t>
  </si>
  <si>
    <t>(continued from one season to the next; missing time from game ending streak)</t>
  </si>
  <si>
    <t>00-01/01-02</t>
  </si>
  <si>
    <t>*ALB at MAN</t>
  </si>
  <si>
    <t>Feb. 25, 2018</t>
  </si>
  <si>
    <t>MAN 1-0 (4OT)</t>
  </si>
  <si>
    <t>Emma Waldenberger</t>
  </si>
  <si>
    <t>Players with at least 50 goals</t>
  </si>
  <si>
    <t>Rianne Wight</t>
  </si>
  <si>
    <t>Players with at least 50 assists</t>
  </si>
  <si>
    <t>G/GP</t>
  </si>
  <si>
    <t>A/GP</t>
  </si>
  <si>
    <t>Julia Flinton</t>
  </si>
  <si>
    <t>Nellie Minshull</t>
  </si>
  <si>
    <t>Jenna Smith</t>
  </si>
  <si>
    <t>Leanne Kisil</t>
  </si>
  <si>
    <t>Chelsea Purcell</t>
  </si>
  <si>
    <t>Celine Tardif</t>
  </si>
  <si>
    <t>Autumn MacDougall</t>
  </si>
  <si>
    <t>Mathea Fischer</t>
  </si>
  <si>
    <t>Jane Kish</t>
  </si>
  <si>
    <t>2018-19</t>
  </si>
  <si>
    <t>Oct. 5, 2018</t>
  </si>
  <si>
    <t>LET 2-0</t>
  </si>
  <si>
    <t>Oct. 12, 2018</t>
  </si>
  <si>
    <t>Oct. 19, 2018</t>
  </si>
  <si>
    <t>Alex Poznikoff, 0:16; Abby Benning, 0:40</t>
  </si>
  <si>
    <t>2:44, 8:37, and 9:22</t>
  </si>
  <si>
    <t>MAN 8-0</t>
  </si>
  <si>
    <t>Nov. 9, 2018</t>
  </si>
  <si>
    <t>Jordyn Zacharias</t>
  </si>
  <si>
    <t>Nov. 16, 2018</t>
  </si>
  <si>
    <t>ALB 1-0 (SO)</t>
  </si>
  <si>
    <t>LET at ALB</t>
  </si>
  <si>
    <t>CGY (43) at LET (43)</t>
  </si>
  <si>
    <t>Jan. 11, 2019</t>
  </si>
  <si>
    <t>LET 4-3 (2OT)</t>
  </si>
  <si>
    <t>(Oct. 20, 2018-Jan. 12, 2019; 2 sets of 2 consecutive shutouts over 7 games)</t>
  </si>
  <si>
    <t>Halle Oswald*</t>
  </si>
  <si>
    <t>*Note: played 29:14 on Nov. 17, 2018 but did not earn shutout</t>
  </si>
  <si>
    <t>Jan. 18, 2019</t>
  </si>
  <si>
    <t>SSK 1-0 (OT)</t>
  </si>
  <si>
    <t>REG at MAN</t>
  </si>
  <si>
    <t>MAN 3-1</t>
  </si>
  <si>
    <t>Sheridan Oswald, MAN, 0:19; Jaycee Magwood, REG, 0:53</t>
  </si>
  <si>
    <t>Ashley McFadden</t>
  </si>
  <si>
    <t>Tory Micklash</t>
  </si>
  <si>
    <t>Kirsten Chamberlin</t>
  </si>
  <si>
    <t>Jan. 26, 2019</t>
  </si>
  <si>
    <t>MAN 2-1 (SO)</t>
  </si>
  <si>
    <t>MAN (57) at LET (41)</t>
  </si>
  <si>
    <t>Lauren Taraschuk</t>
  </si>
  <si>
    <t>Courtlyn Oswald</t>
  </si>
  <si>
    <t>Deanna Morin</t>
  </si>
  <si>
    <t>Kate Lumley</t>
  </si>
  <si>
    <t>Caitlin Fyten</t>
  </si>
  <si>
    <t>Rachel Piitz</t>
  </si>
  <si>
    <t>Kennedy Harris</t>
  </si>
  <si>
    <t>LET @ MRU</t>
  </si>
  <si>
    <t>Feb. 9, 2019</t>
  </si>
  <si>
    <t>MRU 6-2</t>
  </si>
  <si>
    <t>Kaitlyn Breitkreuz, LET, 1:57; Shawni Rodeback, MRU, 2:20; Megan Carver, MRU, 2:42</t>
  </si>
  <si>
    <t>Feb. 17, 2019</t>
  </si>
  <si>
    <t>SSK 2-1 (3OT)</t>
  </si>
  <si>
    <t>*Zoe DeBeauville</t>
  </si>
  <si>
    <t>*MRU at SSK</t>
  </si>
  <si>
    <t>*MRU (25) at SSK (60)</t>
  </si>
  <si>
    <t>Jess Ross</t>
  </si>
  <si>
    <t>Danielle Dube</t>
  </si>
  <si>
    <t>Michala Jeffries</t>
  </si>
  <si>
    <t>Halle Oswald</t>
  </si>
  <si>
    <t>Feb. 22, 2019</t>
  </si>
  <si>
    <t>MAN 4-3</t>
  </si>
  <si>
    <t>*Alanna Sharman (3rd)</t>
  </si>
  <si>
    <t>5,590:04</t>
  </si>
  <si>
    <t>6,247:43</t>
  </si>
  <si>
    <t>5,392:43</t>
  </si>
  <si>
    <t>4,621:12</t>
  </si>
  <si>
    <t>Saves (Top 10)</t>
  </si>
  <si>
    <t>Saves</t>
  </si>
  <si>
    <t>GA</t>
  </si>
  <si>
    <t>Save %</t>
  </si>
  <si>
    <t>Min</t>
  </si>
  <si>
    <t>GAA</t>
  </si>
  <si>
    <t>Save Percentage (Top 10; min 50 GP)</t>
  </si>
  <si>
    <t>Goals Against Average (Top 10; min 50 GP)</t>
  </si>
  <si>
    <t>Shutouts (Top 10)</t>
  </si>
  <si>
    <t>Losses (Top 10)</t>
  </si>
  <si>
    <t>Wins (Top 10)</t>
  </si>
  <si>
    <t>Games Played (Top 10)</t>
  </si>
  <si>
    <t>Minutes Played (Top 10)</t>
  </si>
  <si>
    <t>Shutouts (Top 5)</t>
  </si>
  <si>
    <t>Nikki Watters-Matthes</t>
  </si>
  <si>
    <t>Haneet Parhar</t>
  </si>
  <si>
    <t>Kennedy Ganser</t>
  </si>
  <si>
    <t>Julianna Foster</t>
  </si>
  <si>
    <t>Tammy Brade</t>
  </si>
  <si>
    <t>Meghan Ross</t>
  </si>
  <si>
    <t>Kylie Gavelin</t>
  </si>
  <si>
    <t>Kayla Lavallee</t>
  </si>
  <si>
    <t>Kirsten Toth</t>
  </si>
  <si>
    <t>Theresa Iginla</t>
  </si>
  <si>
    <t>Rayanne Reeve</t>
  </si>
  <si>
    <t>Andrea Boras</t>
  </si>
  <si>
    <t>Kirsten Reeves</t>
  </si>
  <si>
    <t>Tricia Van Vaerenbergh</t>
  </si>
  <si>
    <t>Game-Winning Goals (since 2004-05)</t>
  </si>
  <si>
    <t>Powerplay Goals (since 2004-05)</t>
  </si>
  <si>
    <t>Penalty Minutes (since 2004-05)</t>
  </si>
  <si>
    <t>Plus-Minus Rating (since 2004-05)</t>
  </si>
  <si>
    <t>Shots (since 2004-05)</t>
  </si>
  <si>
    <t>Jordan Kulbida</t>
  </si>
  <si>
    <t>Lauren Gee</t>
  </si>
  <si>
    <t>Nicole Pratt</t>
  </si>
  <si>
    <t>Amber Sarraillon</t>
  </si>
  <si>
    <t>Janelle Parent</t>
  </si>
  <si>
    <t>Melissa Zubick</t>
  </si>
  <si>
    <t>2019-20</t>
  </si>
  <si>
    <t>Madison Willan</t>
  </si>
  <si>
    <t>Oct. 5, 2019</t>
  </si>
  <si>
    <t>Cayle Dillon</t>
  </si>
  <si>
    <t>Tamara McVannel</t>
  </si>
  <si>
    <t>Chelsea Court</t>
  </si>
  <si>
    <t>Elysia Cobbledick</t>
  </si>
  <si>
    <t>Kate Scidmore</t>
  </si>
  <si>
    <t>Oct. 26, 2019</t>
  </si>
  <si>
    <t>MRU 6-1</t>
  </si>
  <si>
    <t>Nov. 22, 2019</t>
  </si>
  <si>
    <t>CGY 5-1</t>
  </si>
  <si>
    <t>Delaney Frey, 8:33; Sara Craven, 8:42</t>
  </si>
  <si>
    <t>Jan. 17, 2020</t>
  </si>
  <si>
    <t>SSK 1-0 (SO)</t>
  </si>
  <si>
    <t>Elizabeth Lang</t>
  </si>
  <si>
    <t>Feb. 1, 2020</t>
  </si>
  <si>
    <t>Jordyn Zacharias, 18:34; Kate Gregoire, 18:41</t>
  </si>
  <si>
    <t>4,229:00</t>
  </si>
  <si>
    <t>4,634:44</t>
  </si>
  <si>
    <t>5,535:20</t>
  </si>
  <si>
    <t>7,242:33</t>
  </si>
  <si>
    <t>Graham Thomas</t>
  </si>
  <si>
    <t>Bailee Bourassa</t>
  </si>
  <si>
    <t>*one shared shutout included</t>
  </si>
  <si>
    <t>*UBC at ALB</t>
  </si>
  <si>
    <t>Feb. 21, 2020</t>
  </si>
  <si>
    <t>ALB 1-0 (3OT)</t>
  </si>
  <si>
    <t>Rachel Paul</t>
  </si>
  <si>
    <t>Oct. 15, 2021</t>
  </si>
  <si>
    <t>MAN 6-4</t>
  </si>
  <si>
    <t>Oct. 23, 2021</t>
  </si>
  <si>
    <t>Jordan Kulbida, 0:08; Ireland Sorestand, 0:57</t>
  </si>
  <si>
    <t>Halle Edwards (3rd)</t>
  </si>
  <si>
    <t>Oct. 22, 2021</t>
  </si>
  <si>
    <t>MAN 3-2</t>
  </si>
  <si>
    <t>Nov. 20, 2021</t>
  </si>
  <si>
    <t>SSK 8-1</t>
  </si>
  <si>
    <t>Nov. 27, 2021</t>
  </si>
  <si>
    <t>CGY 4-1</t>
  </si>
  <si>
    <t>2:53, 8:17, and 8:48</t>
  </si>
  <si>
    <t>8:17 and 8:48</t>
  </si>
  <si>
    <t>Tatum Amy</t>
  </si>
  <si>
    <t>Joie Simon</t>
  </si>
  <si>
    <t>4,545:17</t>
  </si>
  <si>
    <t>Aliya Jomha</t>
  </si>
  <si>
    <t>Feb. 18, 2022</t>
  </si>
  <si>
    <t>vs. GMU</t>
  </si>
  <si>
    <t>MRU 4-1</t>
  </si>
  <si>
    <t>*Camryn Drever</t>
  </si>
  <si>
    <t>Mar. 5, 2022</t>
  </si>
  <si>
    <t>SSK 2017-20</t>
  </si>
  <si>
    <t>CGY 2016-20</t>
  </si>
  <si>
    <t>LET 2015-20</t>
  </si>
  <si>
    <t>UBC 2016-20</t>
  </si>
  <si>
    <t>ALB 2012-17</t>
  </si>
  <si>
    <t>UBC 2012-17</t>
  </si>
  <si>
    <t>SSK 2012-17</t>
  </si>
  <si>
    <t>UBC 2012-16</t>
  </si>
  <si>
    <t>ALB 2009-14</t>
  </si>
  <si>
    <t>MRU 2016-20, 2021-22</t>
  </si>
  <si>
    <t>ALB 2006-10</t>
  </si>
  <si>
    <t>MAN 2013-18</t>
  </si>
  <si>
    <t>MAN 2005-10</t>
  </si>
  <si>
    <t>LET 2010-15</t>
  </si>
  <si>
    <t>UBC 2006-11</t>
  </si>
  <si>
    <t>REG 2007-12</t>
  </si>
  <si>
    <t>REG 2015-20</t>
  </si>
  <si>
    <t>ALB 2017-20, 2021-22</t>
  </si>
  <si>
    <t>ALB 2003-08</t>
  </si>
  <si>
    <t>CGY 2009-10, MRU 2012-16</t>
  </si>
  <si>
    <t>LET 2005-10</t>
  </si>
  <si>
    <t>CGY 2010-14</t>
  </si>
  <si>
    <t>UBC 2014-19</t>
  </si>
  <si>
    <t>REG 2013-19</t>
  </si>
  <si>
    <t>REG 2014-19</t>
  </si>
  <si>
    <t>MAN 2014-19</t>
  </si>
  <si>
    <t>ALB 2015-20</t>
  </si>
  <si>
    <t>CGY 2015-20</t>
  </si>
  <si>
    <t>CGY 2012-17</t>
  </si>
  <si>
    <t>REG 2012-17</t>
  </si>
  <si>
    <t>ALB 2013-18</t>
  </si>
  <si>
    <t>CGY 2013-18</t>
  </si>
  <si>
    <t>MRU 2013-18</t>
  </si>
  <si>
    <t>SSK 2013-18</t>
  </si>
  <si>
    <t>ALB 2004-07, 2008-10</t>
  </si>
  <si>
    <t>ALB 1999-00, 2001-05</t>
  </si>
  <si>
    <t>ALB 2001-06</t>
  </si>
  <si>
    <t>SSK 2007-12</t>
  </si>
  <si>
    <t>CGY 2011-13, 2014-16</t>
  </si>
  <si>
    <t>CGY 2010-13, 2014-15</t>
  </si>
  <si>
    <t>ALB 2006-11</t>
  </si>
  <si>
    <t>ALB 2002-07</t>
  </si>
  <si>
    <t>REG 2006-08, SSK 2009-12</t>
  </si>
  <si>
    <t>MAN 2007-12</t>
  </si>
  <si>
    <t>REG 1998-03</t>
  </si>
  <si>
    <t>UBC 2010-15</t>
  </si>
  <si>
    <t>ALB 1998-03</t>
  </si>
  <si>
    <t>ALB 2004-09</t>
  </si>
  <si>
    <t>SSK 2008-13</t>
  </si>
  <si>
    <t>REG 2001-05</t>
  </si>
  <si>
    <t>ALB 2007-11</t>
  </si>
  <si>
    <t>ALB 1997-00, 2001-02</t>
  </si>
  <si>
    <t>REG 2002-07</t>
  </si>
  <si>
    <t>REG 2008-13</t>
  </si>
  <si>
    <t>ALB 2008-13</t>
  </si>
  <si>
    <t>SSK 2011-16</t>
  </si>
  <si>
    <t>SSK 2010-13</t>
  </si>
  <si>
    <t>ALB 2008-10, CGY 2011-13</t>
  </si>
  <si>
    <t>MAN 2016-20</t>
  </si>
  <si>
    <t>SSK 2011-14</t>
  </si>
  <si>
    <t>UBC 2018-20, 2021-22</t>
  </si>
  <si>
    <t>MAN 2006-11</t>
  </si>
  <si>
    <t>MAN 2006-09</t>
  </si>
  <si>
    <t>REG 2006-11</t>
  </si>
  <si>
    <t>MAN 2008-13</t>
  </si>
  <si>
    <t>REG 2000-03</t>
  </si>
  <si>
    <t>MAN 2004-09</t>
  </si>
  <si>
    <t>REG 2004-09</t>
  </si>
  <si>
    <t>UBC 2008-13</t>
  </si>
  <si>
    <t>MAN 2012-14</t>
  </si>
  <si>
    <t>ALB 2012-16, UBC 2017-18</t>
  </si>
  <si>
    <t>CGY 2009-13</t>
  </si>
  <si>
    <t>ALB 2010-15</t>
  </si>
  <si>
    <t>ALB 2007-12</t>
  </si>
  <si>
    <t>CGY 2010-15</t>
  </si>
  <si>
    <t>LET 2011-16</t>
  </si>
  <si>
    <t>CGY 2009-20</t>
  </si>
  <si>
    <t>MRU 2017-20, 2021-23</t>
  </si>
  <si>
    <t>2022-23</t>
  </si>
  <si>
    <t>ALB 2016-20</t>
  </si>
  <si>
    <t>UBC 2015-20</t>
  </si>
  <si>
    <t>SSK 2005-10</t>
  </si>
  <si>
    <t>MAN at UBC</t>
  </si>
  <si>
    <t>Oct. 8, 2022</t>
  </si>
  <si>
    <t>UBC 6-2</t>
  </si>
  <si>
    <t>Julia Bird, MAN, 19:20; Grace Elliott, UBC, 19:30</t>
  </si>
  <si>
    <t>Brooklyn Anderson</t>
  </si>
  <si>
    <t>Jacquelyn Fleming (2nd)</t>
  </si>
  <si>
    <t>Nov. 5, 2022</t>
  </si>
  <si>
    <t>Most Penalty Shot Goals, One Game (kept since 2012-13)</t>
  </si>
  <si>
    <t>Joelle Fiala</t>
  </si>
  <si>
    <t>Nov. 18, 2022</t>
  </si>
  <si>
    <t>Kate Gregoire (2nd)</t>
  </si>
  <si>
    <t>Nov. 25, 2022</t>
  </si>
  <si>
    <t>Kennedy Brown</t>
  </si>
  <si>
    <t>Kaitlyn Ross</t>
  </si>
  <si>
    <t>Camryn Drever</t>
  </si>
  <si>
    <t>Rylind MacKinnon</t>
  </si>
  <si>
    <t>Kiana McNinch</t>
  </si>
  <si>
    <t>Jan. 14, 2023</t>
  </si>
  <si>
    <t>MAN 5-4 (2OT)</t>
  </si>
  <si>
    <t>CGY at MRU</t>
  </si>
  <si>
    <t>Jan. 27, 2023</t>
  </si>
  <si>
    <t>Gabriella Durante</t>
  </si>
  <si>
    <t>Brianna Sank</t>
  </si>
  <si>
    <t>Feb. 4, 2023</t>
  </si>
  <si>
    <t>CGY 4-0</t>
  </si>
  <si>
    <t>GMU at MRU</t>
  </si>
  <si>
    <t>Feb. 3, 2023</t>
  </si>
  <si>
    <t>Claire Hobbs, GMU, 12:46; Ava Metzger, MRU, 12:53</t>
  </si>
  <si>
    <t>Rebecca Thiessen</t>
  </si>
  <si>
    <t>GMU</t>
  </si>
  <si>
    <t>REG 1998-20, 2021-23</t>
  </si>
  <si>
    <t>(2014-15 to 2019-20; 3 pts for win, 2 pts for OT/SO win, 1 pt for OT/SO loss)</t>
  </si>
  <si>
    <t xml:space="preserve"> (2006-07 to 2013-14 and 2021-22 to present; 2 pts for win, 1 pt for OT/SO loss)</t>
  </si>
  <si>
    <t>Dana Goertzen</t>
  </si>
  <si>
    <t>Feb. 11, 2023</t>
  </si>
  <si>
    <t>Hannah Pennell</t>
  </si>
  <si>
    <t>Hat Tricks (since 2002-03)</t>
  </si>
  <si>
    <t>9 players have recorded 2 career conference hat tricks</t>
  </si>
  <si>
    <t>ALB 2007-09</t>
  </si>
  <si>
    <t>Elise Hugens</t>
  </si>
  <si>
    <t>Sep. 29, 2023</t>
  </si>
  <si>
    <t>SSK 4-2</t>
  </si>
  <si>
    <t>Sophie Lalor, 2:10; Kelsey Hall, 2:15</t>
  </si>
  <si>
    <t>ALB 2019-20, 2021-24</t>
  </si>
  <si>
    <t>UBC 2018-20, 2021-24</t>
  </si>
  <si>
    <t>REG 2019-20, 2021-24</t>
  </si>
  <si>
    <t>SSK 2018-20, 2021-24</t>
  </si>
  <si>
    <t>ALB 2018-20, 2021-24</t>
  </si>
  <si>
    <t>REG 1998-20, 2021-24</t>
  </si>
  <si>
    <t>2023-24</t>
  </si>
  <si>
    <t>REG @ UBC</t>
  </si>
  <si>
    <t>Oct. 7, 2023</t>
  </si>
  <si>
    <t>UBC 6-1</t>
  </si>
  <si>
    <t>Mackenzie Kordic, UBC, 0:39; Jordyn Blais, REG, 1:38</t>
  </si>
  <si>
    <t>Fastest Two Goals, Both Teams, Start of Period (kept since 2004-05)</t>
  </si>
  <si>
    <t>Raegan Yewdall</t>
  </si>
  <si>
    <t>Oct. 13, 2023</t>
  </si>
  <si>
    <t>Cassidy Rhodes</t>
  </si>
  <si>
    <t>Oct. 20, 2023</t>
  </si>
  <si>
    <t>vs. TWU</t>
  </si>
  <si>
    <t>UBC 7-2</t>
  </si>
  <si>
    <t>Jadyn Kushniruk</t>
  </si>
  <si>
    <t>Nov. 3, 2023</t>
  </si>
  <si>
    <t>REG 7-6 (OT)</t>
  </si>
  <si>
    <t>Jadyn Kushniruk (3rd)</t>
  </si>
  <si>
    <t>Jadynn Morden</t>
  </si>
  <si>
    <t>Chanreet Bassi</t>
  </si>
  <si>
    <t>UBC 2019-20, 2021-24</t>
  </si>
  <si>
    <t>Arden Kliewer</t>
  </si>
  <si>
    <t>4,782:24</t>
  </si>
  <si>
    <t>(through 2023-24; minimum 200 games coached)</t>
  </si>
  <si>
    <t>Jenna Merk (3rd)</t>
  </si>
  <si>
    <t>Feb. 9, 2024</t>
  </si>
  <si>
    <t>CGY 3-2</t>
  </si>
  <si>
    <t>Feb. 10, 2024</t>
  </si>
  <si>
    <t>ALB 4-1</t>
  </si>
  <si>
    <t>*Sydney Mercier</t>
  </si>
  <si>
    <t>Feb. 17, 2024</t>
  </si>
  <si>
    <t>ALB 2019-20, 2021-25</t>
  </si>
  <si>
    <t>UBC 2019-20, 2021-25</t>
  </si>
  <si>
    <t>Mackenzie Kordic</t>
  </si>
  <si>
    <t>Oct. 5, 2024</t>
  </si>
  <si>
    <t>UBC 6-3</t>
  </si>
  <si>
    <t>4,231:51</t>
  </si>
  <si>
    <t>2024-25</t>
  </si>
  <si>
    <t>Payton Laumbach</t>
  </si>
  <si>
    <t>Oct. 19, 2024</t>
  </si>
  <si>
    <t>ALB 4-3 (SO)</t>
  </si>
  <si>
    <t>Paige Hubbard</t>
  </si>
  <si>
    <t>Nov. 8, 2024</t>
  </si>
  <si>
    <t>REG 4-3 (OT)</t>
  </si>
  <si>
    <t>REG at CGY</t>
  </si>
  <si>
    <t>Megan Long, REG, 11:28; Rebecca Clarke, CGY, 11:37</t>
  </si>
  <si>
    <t>ALB 2021-25</t>
  </si>
  <si>
    <t>TWU 2021-24, CGY 2024-25</t>
  </si>
  <si>
    <t>ALB 1997-20, 2021-23, 2024-25</t>
  </si>
  <si>
    <t>Melanie Rees</t>
  </si>
  <si>
    <t>Jan. 17, 2009</t>
  </si>
  <si>
    <t>Nov. 21, 2008</t>
  </si>
  <si>
    <t>ALB 3-0</t>
  </si>
  <si>
    <t>Chauntal Armet</t>
  </si>
  <si>
    <t>Jan. 30, 2009</t>
  </si>
  <si>
    <t>SSK 4-0</t>
  </si>
  <si>
    <t>Feb. 20, 2010</t>
  </si>
  <si>
    <t>Jan. 27, 2012</t>
  </si>
  <si>
    <t>Feb. 28, 2014</t>
  </si>
  <si>
    <t>*Cassidy Hendricks</t>
  </si>
  <si>
    <t>Dayna Owen</t>
  </si>
  <si>
    <t>ALB 1-0</t>
  </si>
  <si>
    <t>Grace Glover</t>
  </si>
  <si>
    <t>Oct. 4, 2024</t>
  </si>
  <si>
    <t>SSK 1-0 (2OT)</t>
  </si>
  <si>
    <t>MRU 2019-20, 2021-25</t>
  </si>
  <si>
    <t>CGY 2019-20, 2021-25</t>
  </si>
  <si>
    <t>GMU 2021-25</t>
  </si>
  <si>
    <t>REG 2021-25</t>
  </si>
  <si>
    <t>Kate Fawcett</t>
  </si>
  <si>
    <t>Grace Elliott</t>
  </si>
  <si>
    <t>MRU 2021-25</t>
  </si>
  <si>
    <t>Taylor Anker</t>
  </si>
  <si>
    <t>Natalie Kieser</t>
  </si>
  <si>
    <t>Rachel Gottfried</t>
  </si>
  <si>
    <t>MAN 2021-25</t>
  </si>
  <si>
    <t>Sophia Gaskell</t>
  </si>
  <si>
    <t>Fewest Goalie Saves in a Shutout (kept since 2008-09)</t>
  </si>
  <si>
    <t>Most Goalie Saves in a Shutout (kept since 2008-09)</t>
  </si>
  <si>
    <t>Jan. 3, 2025</t>
  </si>
  <si>
    <t>Brooklyn Anderson (1st)</t>
  </si>
  <si>
    <t>Jan. 11, 2025</t>
  </si>
  <si>
    <t>ALB 5-2</t>
  </si>
  <si>
    <t>Jan. 18, 2025</t>
  </si>
  <si>
    <t>MRU 7-0</t>
  </si>
  <si>
    <t>Ashley Grice, 5:38; Kaia Borbandy, 5:45</t>
  </si>
  <si>
    <t>Feb. 15, 2025</t>
  </si>
  <si>
    <t>at GMU</t>
  </si>
  <si>
    <t>REG 1-0</t>
  </si>
  <si>
    <t>TWU at MRU</t>
  </si>
  <si>
    <t>TWU 1-0 (SO)</t>
  </si>
  <si>
    <t>MAN 2-1</t>
  </si>
  <si>
    <t>Norah Collins, 7:36; Aimee Patrick, 7:42</t>
  </si>
  <si>
    <t>4,776:55</t>
  </si>
  <si>
    <t>MAN 2004-18, 2019-20, 2021-25</t>
  </si>
  <si>
    <t>SSK 2005-16, 2017-20, 2021-25</t>
  </si>
  <si>
    <t>UBC 2012-20, 2021-25</t>
  </si>
  <si>
    <t>Amelia Awad</t>
  </si>
  <si>
    <t>TWU</t>
  </si>
  <si>
    <t>Feb. 22, 2025</t>
  </si>
  <si>
    <t>MAN 2-1 (3OT)</t>
  </si>
  <si>
    <t>*Manitoba</t>
  </si>
  <si>
    <t>*TWU (33) at MAN (73)</t>
  </si>
  <si>
    <t>*Kate Fawcett</t>
  </si>
  <si>
    <t>(Jan. 17-Feb. 7, 2025; 3 consecutive shutouts over 5 games)</t>
  </si>
  <si>
    <t>UBC 2021-26</t>
  </si>
  <si>
    <t>ALB 2021-26</t>
  </si>
  <si>
    <t>GMU 2021-26</t>
  </si>
  <si>
    <t>TWU 2021-26</t>
  </si>
  <si>
    <t>ALB 1997-20, 2021-23, 2024-26</t>
  </si>
  <si>
    <t>Pre 25-26</t>
  </si>
  <si>
    <t>2025-26</t>
  </si>
  <si>
    <t>Scout Anderson</t>
  </si>
  <si>
    <t>Oct. 17, 2025</t>
  </si>
  <si>
    <t>MRU 2-0</t>
  </si>
  <si>
    <t>Mount Royal</t>
  </si>
  <si>
    <t>Natalie Williamson</t>
  </si>
  <si>
    <t>Oct. 31, 2025</t>
  </si>
  <si>
    <t>UBC 4-0</t>
  </si>
  <si>
    <t>Nov. 1, 2025</t>
  </si>
  <si>
    <t>Amy Swayze</t>
  </si>
  <si>
    <t>ALB 2023-26</t>
  </si>
  <si>
    <t>Annalise Wong</t>
  </si>
  <si>
    <t>Allee Gerrard</t>
  </si>
  <si>
    <t>MRU 2022-26</t>
  </si>
  <si>
    <t>Jan. 10, 2026</t>
  </si>
  <si>
    <t>CGY 8-4</t>
  </si>
  <si>
    <t>REG (4) at CGY (5)</t>
  </si>
  <si>
    <t>(achieved 30 different times before start of 2025-26 season; once in 2025-26)</t>
  </si>
  <si>
    <t>Maisie Cope</t>
  </si>
  <si>
    <t>Jan. 17, 2026</t>
  </si>
  <si>
    <t>UBC 3-2 (OT)</t>
  </si>
  <si>
    <t>Jayde Cadieux</t>
  </si>
  <si>
    <t>Jan. 30, 2026</t>
  </si>
  <si>
    <t>SSK 4-1</t>
  </si>
  <si>
    <t>12:36 and 13:01</t>
  </si>
  <si>
    <t>ALB 5-4 (OT)</t>
  </si>
  <si>
    <t>Julia Bird, 0:32; Jessie Haner, 1:26</t>
  </si>
  <si>
    <t>(achieved 8 different times before start of 2025-26 season)</t>
  </si>
  <si>
    <t>5,306:50</t>
  </si>
  <si>
    <t>4,679:36</t>
  </si>
  <si>
    <t>SSK 2005-16, 2017-20, 2021-26</t>
  </si>
  <si>
    <t>UBC 2012-26</t>
  </si>
  <si>
    <t>Goalie Goals (scored)</t>
  </si>
  <si>
    <t>Feb. 20, 2026</t>
  </si>
  <si>
    <t>MAN 5-2</t>
  </si>
  <si>
    <t>(goal occurred at 18:55 of 3rd period; credited to Shippam)</t>
  </si>
  <si>
    <t>*Emily Shippam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</si>
</sst>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\+0"/>
    <numFmt numFmtId="165" formatCode="[h]:mm"/>
    <numFmt numFmtId="166" formatCode=".000"/>
    <numFmt numFmtId="167" formatCode="0.000"/>
    <numFmt numFmtId="168" formatCode=".0000"/>
  </numFmts>
  <fonts count="16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u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vertAlign val="superscript"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20" fontId="3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 vertical="center"/>
    </xf>
    <xf numFmtId="17" fontId="0" fillId="0" borderId="0" xfId="0" applyNumberFormat="1"/>
    <xf numFmtId="14" fontId="0" fillId="0" borderId="0" xfId="0" applyNumberFormat="1"/>
    <xf numFmtId="16" fontId="0" fillId="0" borderId="0" xfId="0" applyNumberFormat="1"/>
    <xf numFmtId="49" fontId="6" fillId="0" borderId="0" xfId="0" applyNumberFormat="1" applyFont="1"/>
    <xf numFmtId="0" fontId="7" fillId="0" borderId="0" xfId="0" applyFont="1"/>
    <xf numFmtId="165" fontId="3" fillId="0" borderId="0" xfId="0" applyNumberFormat="1" applyFont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165" fontId="3" fillId="0" borderId="0" xfId="0" applyNumberFormat="1" applyFont="1" applyAlignment="1">
      <alignment horizontal="left" vertical="center"/>
    </xf>
    <xf numFmtId="20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12" fillId="0" borderId="0" xfId="0" applyFont="1"/>
    <xf numFmtId="167" fontId="3" fillId="0" borderId="0" xfId="0" applyNumberFormat="1" applyFont="1" applyAlignment="1">
      <alignment horizontal="center"/>
    </xf>
    <xf numFmtId="0" fontId="2" fillId="3" borderId="0" xfId="0" applyFont="1" applyFill="1"/>
    <xf numFmtId="0" fontId="0" fillId="3" borderId="0" xfId="0" applyFill="1"/>
    <xf numFmtId="20" fontId="0" fillId="0" borderId="0" xfId="0" applyNumberFormat="1"/>
    <xf numFmtId="0" fontId="13" fillId="0" borderId="0" xfId="0" applyFont="1"/>
    <xf numFmtId="46" fontId="3" fillId="0" borderId="0" xfId="0" applyNumberFormat="1" applyFont="1"/>
    <xf numFmtId="165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4" borderId="0" xfId="0" applyFont="1" applyFill="1" applyAlignment="1">
      <alignment horizontal="center"/>
    </xf>
    <xf numFmtId="166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168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/>
    <xf numFmtId="0" fontId="10" fillId="0" borderId="0" xfId="0" applyFont="1"/>
    <xf numFmtId="0" fontId="3" fillId="4" borderId="0" xfId="0" applyFont="1" applyFill="1"/>
    <xf numFmtId="1" fontId="2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20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7" fontId="2" fillId="0" borderId="0" xfId="0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166" fontId="2" fillId="3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8" fontId="2" fillId="3" borderId="0" xfId="0" applyNumberFormat="1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165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15" fillId="0" borderId="0" xfId="0" applyFont="1" applyAlignment="1">
      <alignment horizontal="right"/>
    </xf>
    <xf numFmtId="20" fontId="2" fillId="3" borderId="0" xfId="0" applyNumberFormat="1" applyFont="1" applyFill="1" applyAlignment="1">
      <alignment horizontal="center" vertical="center"/>
    </xf>
    <xf numFmtId="166" fontId="2" fillId="2" borderId="0" xfId="0" applyNumberFormat="1" applyFont="1" applyFill="1" applyAlignment="1">
      <alignment horizont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1"/>
  <sheetViews>
    <sheetView topLeftCell="A78" workbookViewId="0">
      <selection activeCell="K12" sqref="K12"/>
    </sheetView>
  </sheetViews>
  <sheetFormatPr defaultRowHeight="15" x14ac:dyDescent="0.25"/>
  <cols>
    <col min="1" max="1" width="3" customWidth="1"/>
    <col min="2" max="2" width="17.7109375" bestFit="1" customWidth="1"/>
    <col min="3" max="3" width="18.140625" bestFit="1" customWidth="1"/>
    <col min="4" max="6" width="4" customWidth="1"/>
    <col min="7" max="7" width="4" bestFit="1" customWidth="1"/>
    <col min="8" max="8" width="6.42578125" bestFit="1" customWidth="1"/>
  </cols>
  <sheetData>
    <row r="1" spans="1:14" ht="15.75" x14ac:dyDescent="0.25">
      <c r="A1" s="1" t="s">
        <v>496</v>
      </c>
    </row>
    <row r="3" spans="1:14" x14ac:dyDescent="0.25">
      <c r="A3" s="32" t="s">
        <v>497</v>
      </c>
    </row>
    <row r="4" spans="1:14" x14ac:dyDescent="0.25">
      <c r="A4" s="8"/>
      <c r="B4" s="9"/>
      <c r="C4" s="8" t="s">
        <v>489</v>
      </c>
      <c r="D4" s="11" t="s">
        <v>239</v>
      </c>
      <c r="E4" s="11" t="s">
        <v>446</v>
      </c>
      <c r="F4" s="11" t="s">
        <v>447</v>
      </c>
      <c r="G4" s="11" t="s">
        <v>445</v>
      </c>
      <c r="H4" s="11" t="s">
        <v>498</v>
      </c>
      <c r="I4" s="9"/>
      <c r="J4" s="9"/>
    </row>
    <row r="5" spans="1:14" x14ac:dyDescent="0.25">
      <c r="A5" s="9">
        <v>1</v>
      </c>
      <c r="B5" s="9" t="s">
        <v>240</v>
      </c>
      <c r="C5" s="10" t="s">
        <v>733</v>
      </c>
      <c r="D5" s="28">
        <v>107</v>
      </c>
      <c r="E5" s="28">
        <v>91</v>
      </c>
      <c r="F5" s="28">
        <v>122</v>
      </c>
      <c r="G5" s="28">
        <f>E5+F5</f>
        <v>213</v>
      </c>
      <c r="H5" s="33">
        <f t="shared" ref="H5:H20" si="0">G5/D5</f>
        <v>1.9906542056074767</v>
      </c>
      <c r="I5" s="9"/>
      <c r="J5" s="9"/>
    </row>
    <row r="6" spans="1:14" x14ac:dyDescent="0.25">
      <c r="A6" s="9">
        <v>2</v>
      </c>
      <c r="B6" s="9" t="s">
        <v>253</v>
      </c>
      <c r="C6" s="10" t="s">
        <v>734</v>
      </c>
      <c r="D6" s="28">
        <v>85</v>
      </c>
      <c r="E6" s="28">
        <v>106</v>
      </c>
      <c r="F6" s="28">
        <v>106</v>
      </c>
      <c r="G6" s="28">
        <v>212</v>
      </c>
      <c r="H6" s="33">
        <f t="shared" si="0"/>
        <v>2.4941176470588236</v>
      </c>
      <c r="I6" s="9"/>
      <c r="J6" s="9"/>
    </row>
    <row r="7" spans="1:14" x14ac:dyDescent="0.25">
      <c r="A7" s="9">
        <v>3</v>
      </c>
      <c r="B7" s="9" t="s">
        <v>269</v>
      </c>
      <c r="C7" s="10" t="s">
        <v>735</v>
      </c>
      <c r="D7" s="28">
        <v>96</v>
      </c>
      <c r="E7" s="28">
        <v>72</v>
      </c>
      <c r="F7" s="28">
        <v>110</v>
      </c>
      <c r="G7" s="28">
        <v>182</v>
      </c>
      <c r="H7" s="33">
        <f t="shared" si="0"/>
        <v>1.8958333333333333</v>
      </c>
      <c r="I7" s="9"/>
      <c r="J7" s="9"/>
    </row>
    <row r="8" spans="1:14" x14ac:dyDescent="0.25">
      <c r="A8" s="9">
        <v>4</v>
      </c>
      <c r="B8" s="9" t="s">
        <v>254</v>
      </c>
      <c r="C8" s="10" t="s">
        <v>736</v>
      </c>
      <c r="D8" s="28">
        <v>105</v>
      </c>
      <c r="E8" s="28">
        <v>81</v>
      </c>
      <c r="F8" s="28">
        <f>G8-E8</f>
        <v>63</v>
      </c>
      <c r="G8" s="28">
        <v>144</v>
      </c>
      <c r="H8" s="33">
        <f t="shared" si="0"/>
        <v>1.3714285714285714</v>
      </c>
      <c r="I8" s="9"/>
      <c r="J8" s="9"/>
    </row>
    <row r="9" spans="1:14" x14ac:dyDescent="0.25">
      <c r="A9" s="9">
        <v>5</v>
      </c>
      <c r="B9" s="9" t="s">
        <v>255</v>
      </c>
      <c r="C9" s="10" t="s">
        <v>737</v>
      </c>
      <c r="D9" s="28">
        <v>93</v>
      </c>
      <c r="E9" s="28">
        <v>69</v>
      </c>
      <c r="F9" s="28">
        <v>66</v>
      </c>
      <c r="G9" s="28">
        <v>135</v>
      </c>
      <c r="H9" s="33">
        <f t="shared" si="0"/>
        <v>1.4516129032258065</v>
      </c>
      <c r="I9" s="9"/>
      <c r="J9" s="9"/>
    </row>
    <row r="10" spans="1:14" x14ac:dyDescent="0.25">
      <c r="A10" s="9">
        <v>6</v>
      </c>
      <c r="B10" s="9" t="s">
        <v>132</v>
      </c>
      <c r="C10" s="10" t="s">
        <v>738</v>
      </c>
      <c r="D10" s="28">
        <v>68</v>
      </c>
      <c r="E10" s="28">
        <f>G10-F10</f>
        <v>55</v>
      </c>
      <c r="F10" s="28">
        <v>79</v>
      </c>
      <c r="G10" s="28">
        <v>134</v>
      </c>
      <c r="H10" s="33">
        <f t="shared" si="0"/>
        <v>1.9705882352941178</v>
      </c>
      <c r="I10" s="9"/>
      <c r="J10" s="9"/>
    </row>
    <row r="11" spans="1:14" x14ac:dyDescent="0.25">
      <c r="A11" s="9">
        <v>7</v>
      </c>
      <c r="B11" s="9" t="s">
        <v>257</v>
      </c>
      <c r="C11" s="10" t="s">
        <v>739</v>
      </c>
      <c r="D11" s="28">
        <v>120</v>
      </c>
      <c r="E11" s="28">
        <f>G11-F11</f>
        <v>51</v>
      </c>
      <c r="F11" s="28">
        <v>82</v>
      </c>
      <c r="G11" s="28">
        <v>133</v>
      </c>
      <c r="H11" s="33">
        <f t="shared" si="0"/>
        <v>1.1083333333333334</v>
      </c>
      <c r="I11" s="9"/>
      <c r="J11" s="9"/>
    </row>
    <row r="12" spans="1:14" x14ac:dyDescent="0.25">
      <c r="A12" s="9">
        <v>8</v>
      </c>
      <c r="B12" s="8" t="s">
        <v>898</v>
      </c>
      <c r="C12" s="29" t="s">
        <v>933</v>
      </c>
      <c r="D12" s="11">
        <f>I12+L12</f>
        <v>129</v>
      </c>
      <c r="E12" s="11">
        <f>J12+M12</f>
        <v>75</v>
      </c>
      <c r="F12" s="11">
        <f>K12+N12</f>
        <v>57</v>
      </c>
      <c r="G12" s="58">
        <f>E12+F12</f>
        <v>132</v>
      </c>
      <c r="H12" s="57">
        <f t="shared" si="0"/>
        <v>1.0232558139534884</v>
      </c>
      <c r="I12" s="9">
        <v>101</v>
      </c>
      <c r="J12" s="9">
        <v>51</v>
      </c>
      <c r="K12" s="9">
        <v>44</v>
      </c>
      <c r="L12" s="9">
        <v>28</v>
      </c>
      <c r="M12" s="9">
        <v>24</v>
      </c>
      <c r="N12" s="9">
        <v>13</v>
      </c>
    </row>
    <row r="13" spans="1:14" x14ac:dyDescent="0.25">
      <c r="A13" s="9">
        <v>9</v>
      </c>
      <c r="B13" s="9" t="s">
        <v>134</v>
      </c>
      <c r="C13" s="10" t="s">
        <v>740</v>
      </c>
      <c r="D13" s="28">
        <v>97</v>
      </c>
      <c r="E13" s="28">
        <v>59</v>
      </c>
      <c r="F13" s="28">
        <v>69</v>
      </c>
      <c r="G13" s="28">
        <v>128</v>
      </c>
      <c r="H13" s="33">
        <f t="shared" si="0"/>
        <v>1.3195876288659794</v>
      </c>
      <c r="I13" s="9"/>
      <c r="J13" s="9"/>
    </row>
    <row r="14" spans="1:14" x14ac:dyDescent="0.25">
      <c r="A14" s="9">
        <v>10</v>
      </c>
      <c r="B14" s="9" t="s">
        <v>259</v>
      </c>
      <c r="C14" s="10" t="s">
        <v>741</v>
      </c>
      <c r="D14" s="28">
        <v>116</v>
      </c>
      <c r="E14" s="28">
        <f>G14-F14</f>
        <v>47</v>
      </c>
      <c r="F14" s="28">
        <v>80</v>
      </c>
      <c r="G14" s="28">
        <v>127</v>
      </c>
      <c r="H14" s="33">
        <f t="shared" si="0"/>
        <v>1.0948275862068966</v>
      </c>
      <c r="I14" s="9"/>
      <c r="J14" s="9"/>
    </row>
    <row r="15" spans="1:14" x14ac:dyDescent="0.25">
      <c r="A15" s="9">
        <v>11</v>
      </c>
      <c r="B15" s="9" t="s">
        <v>512</v>
      </c>
      <c r="C15" s="10" t="s">
        <v>725</v>
      </c>
      <c r="D15" s="28">
        <v>125</v>
      </c>
      <c r="E15" s="28">
        <v>60</v>
      </c>
      <c r="F15" s="28">
        <v>65</v>
      </c>
      <c r="G15" s="28">
        <f>E15+F15</f>
        <v>125</v>
      </c>
      <c r="H15" s="33">
        <f t="shared" si="0"/>
        <v>1</v>
      </c>
      <c r="I15" s="9"/>
      <c r="J15" s="9"/>
      <c r="K15" s="9"/>
      <c r="L15" s="9"/>
      <c r="M15" s="9"/>
      <c r="N15" s="9"/>
    </row>
    <row r="16" spans="1:14" x14ac:dyDescent="0.25">
      <c r="A16" s="9">
        <v>12</v>
      </c>
      <c r="B16" s="9" t="s">
        <v>549</v>
      </c>
      <c r="C16" s="10" t="s">
        <v>725</v>
      </c>
      <c r="D16" s="28">
        <v>139</v>
      </c>
      <c r="E16" s="28">
        <v>58</v>
      </c>
      <c r="F16" s="28">
        <v>67</v>
      </c>
      <c r="G16" s="28">
        <f>E16+F16</f>
        <v>125</v>
      </c>
      <c r="H16" s="33">
        <f t="shared" si="0"/>
        <v>0.89928057553956831</v>
      </c>
      <c r="I16" s="9"/>
      <c r="J16" s="9"/>
      <c r="K16" s="9"/>
      <c r="L16" s="9"/>
      <c r="M16" s="9"/>
      <c r="N16" s="9"/>
    </row>
    <row r="17" spans="1:14" x14ac:dyDescent="0.25">
      <c r="A17" s="9">
        <v>13</v>
      </c>
      <c r="B17" s="9" t="s">
        <v>260</v>
      </c>
      <c r="C17" s="10" t="s">
        <v>742</v>
      </c>
      <c r="D17" s="28">
        <v>116</v>
      </c>
      <c r="E17" s="28">
        <f>G17-F17</f>
        <v>52</v>
      </c>
      <c r="F17" s="28">
        <v>71</v>
      </c>
      <c r="G17" s="28">
        <v>123</v>
      </c>
      <c r="H17" s="33">
        <f t="shared" si="0"/>
        <v>1.0603448275862069</v>
      </c>
      <c r="I17" s="9"/>
      <c r="J17" s="9"/>
    </row>
    <row r="18" spans="1:14" x14ac:dyDescent="0.25">
      <c r="A18" s="9">
        <v>14</v>
      </c>
      <c r="B18" s="9" t="s">
        <v>256</v>
      </c>
      <c r="C18" s="10" t="s">
        <v>743</v>
      </c>
      <c r="D18" s="28">
        <v>62</v>
      </c>
      <c r="E18" s="28">
        <v>73</v>
      </c>
      <c r="F18" s="28">
        <f>G18-E18</f>
        <v>44</v>
      </c>
      <c r="G18" s="43">
        <v>117</v>
      </c>
      <c r="H18" s="33">
        <f t="shared" si="0"/>
        <v>1.8870967741935485</v>
      </c>
      <c r="I18" s="9"/>
    </row>
    <row r="19" spans="1:14" x14ac:dyDescent="0.25">
      <c r="A19" s="9">
        <v>15</v>
      </c>
      <c r="B19" s="8" t="s">
        <v>847</v>
      </c>
      <c r="C19" s="29" t="s">
        <v>860</v>
      </c>
      <c r="D19" s="11">
        <f>I19+L19</f>
        <v>128</v>
      </c>
      <c r="E19" s="11">
        <f>J19+M19</f>
        <v>42</v>
      </c>
      <c r="F19" s="11">
        <f>K19+N19</f>
        <v>74</v>
      </c>
      <c r="G19" s="60">
        <f>E19+F19</f>
        <v>116</v>
      </c>
      <c r="H19" s="57">
        <f t="shared" si="0"/>
        <v>0.90625</v>
      </c>
      <c r="I19" s="9">
        <v>100</v>
      </c>
      <c r="J19" s="9">
        <v>30</v>
      </c>
      <c r="K19" s="9">
        <v>54</v>
      </c>
      <c r="L19" s="9">
        <v>28</v>
      </c>
      <c r="M19" s="9">
        <v>12</v>
      </c>
      <c r="N19" s="9">
        <v>20</v>
      </c>
    </row>
    <row r="20" spans="1:14" x14ac:dyDescent="0.25">
      <c r="A20" s="9">
        <v>16</v>
      </c>
      <c r="B20" s="9" t="s">
        <v>261</v>
      </c>
      <c r="C20" s="10" t="s">
        <v>744</v>
      </c>
      <c r="D20" s="28">
        <v>129</v>
      </c>
      <c r="E20" s="28">
        <v>61</v>
      </c>
      <c r="F20" s="28">
        <f>G20-E20</f>
        <v>55</v>
      </c>
      <c r="G20" s="28">
        <v>116</v>
      </c>
      <c r="H20" s="33">
        <f t="shared" si="0"/>
        <v>0.89922480620155043</v>
      </c>
      <c r="I20" s="9"/>
      <c r="J20" s="9"/>
    </row>
    <row r="21" spans="1:14" x14ac:dyDescent="0.25">
      <c r="A21" s="9">
        <v>17</v>
      </c>
      <c r="B21" s="52" t="s">
        <v>258</v>
      </c>
      <c r="C21" s="10" t="s">
        <v>745</v>
      </c>
      <c r="D21" s="28"/>
      <c r="E21" s="28">
        <v>58</v>
      </c>
      <c r="F21" s="28">
        <v>56</v>
      </c>
      <c r="G21" s="43">
        <v>114</v>
      </c>
      <c r="H21" s="33"/>
      <c r="I21" s="9"/>
      <c r="J21" s="9"/>
    </row>
    <row r="22" spans="1:14" x14ac:dyDescent="0.25">
      <c r="A22" s="9">
        <v>18</v>
      </c>
      <c r="B22" s="8" t="s">
        <v>649</v>
      </c>
      <c r="C22" s="29" t="s">
        <v>824</v>
      </c>
      <c r="D22" s="11">
        <f>I22+L22</f>
        <v>126</v>
      </c>
      <c r="E22" s="11">
        <f>J22+M22</f>
        <v>46</v>
      </c>
      <c r="F22" s="11">
        <f>K22+N22</f>
        <v>66</v>
      </c>
      <c r="G22" s="60">
        <f>E22+F22</f>
        <v>112</v>
      </c>
      <c r="H22" s="57">
        <f t="shared" ref="H22:H27" si="1">G22/D22</f>
        <v>0.88888888888888884</v>
      </c>
      <c r="I22" s="9">
        <v>98</v>
      </c>
      <c r="J22" s="9">
        <v>38</v>
      </c>
      <c r="K22" s="9">
        <v>51</v>
      </c>
      <c r="L22" s="9">
        <v>28</v>
      </c>
      <c r="M22" s="9">
        <v>8</v>
      </c>
      <c r="N22" s="9">
        <v>15</v>
      </c>
    </row>
    <row r="23" spans="1:14" x14ac:dyDescent="0.25">
      <c r="A23" s="9">
        <v>19</v>
      </c>
      <c r="B23" s="9" t="s">
        <v>262</v>
      </c>
      <c r="C23" s="10" t="s">
        <v>746</v>
      </c>
      <c r="D23" s="28">
        <v>106</v>
      </c>
      <c r="E23" s="28">
        <f>G23-F23</f>
        <v>55</v>
      </c>
      <c r="F23" s="28">
        <v>56</v>
      </c>
      <c r="G23" s="28">
        <v>111</v>
      </c>
      <c r="H23" s="33">
        <f t="shared" si="1"/>
        <v>1.0471698113207548</v>
      </c>
      <c r="I23" s="9"/>
      <c r="J23" s="9"/>
    </row>
    <row r="24" spans="1:14" x14ac:dyDescent="0.25">
      <c r="A24" s="9">
        <v>20</v>
      </c>
      <c r="B24" s="9" t="s">
        <v>228</v>
      </c>
      <c r="C24" s="10" t="s">
        <v>732</v>
      </c>
      <c r="D24" s="28">
        <v>132</v>
      </c>
      <c r="E24" s="28">
        <v>50</v>
      </c>
      <c r="F24" s="28">
        <v>61</v>
      </c>
      <c r="G24" s="28">
        <f>E24+F24</f>
        <v>111</v>
      </c>
      <c r="H24" s="33">
        <f t="shared" si="1"/>
        <v>0.84090909090909094</v>
      </c>
      <c r="I24" s="9"/>
      <c r="L24" s="9"/>
      <c r="M24" s="9"/>
      <c r="N24" s="9"/>
    </row>
    <row r="25" spans="1:14" x14ac:dyDescent="0.25">
      <c r="A25" s="9">
        <v>21</v>
      </c>
      <c r="B25" s="9" t="s">
        <v>268</v>
      </c>
      <c r="C25" s="10" t="s">
        <v>724</v>
      </c>
      <c r="D25" s="28">
        <v>115</v>
      </c>
      <c r="E25" s="28">
        <v>42</v>
      </c>
      <c r="F25" s="28">
        <v>67</v>
      </c>
      <c r="G25" s="28">
        <v>109</v>
      </c>
      <c r="H25" s="33">
        <f t="shared" si="1"/>
        <v>0.94782608695652171</v>
      </c>
      <c r="I25" s="9"/>
      <c r="J25" s="9"/>
      <c r="K25" s="9"/>
      <c r="L25" s="9"/>
      <c r="M25" s="9"/>
      <c r="N25" s="9"/>
    </row>
    <row r="26" spans="1:14" x14ac:dyDescent="0.25">
      <c r="A26" s="9">
        <v>22</v>
      </c>
      <c r="B26" s="9" t="s">
        <v>263</v>
      </c>
      <c r="C26" s="10" t="s">
        <v>747</v>
      </c>
      <c r="D26" s="28">
        <v>120</v>
      </c>
      <c r="E26" s="28">
        <v>57</v>
      </c>
      <c r="F26" s="28">
        <f>G26-E26</f>
        <v>49</v>
      </c>
      <c r="G26" s="28">
        <v>106</v>
      </c>
      <c r="H26" s="33">
        <f t="shared" si="1"/>
        <v>0.8833333333333333</v>
      </c>
      <c r="I26" s="9"/>
      <c r="J26" s="9"/>
    </row>
    <row r="27" spans="1:14" x14ac:dyDescent="0.25">
      <c r="A27" s="9">
        <v>23</v>
      </c>
      <c r="B27" s="9" t="s">
        <v>484</v>
      </c>
      <c r="C27" s="10" t="s">
        <v>724</v>
      </c>
      <c r="D27" s="28">
        <v>138</v>
      </c>
      <c r="E27" s="28">
        <v>37</v>
      </c>
      <c r="F27" s="28">
        <v>66</v>
      </c>
      <c r="G27" s="28">
        <v>103</v>
      </c>
      <c r="H27" s="33">
        <f t="shared" si="1"/>
        <v>0.74637681159420288</v>
      </c>
      <c r="I27" s="9"/>
      <c r="J27" s="9"/>
      <c r="K27" s="9"/>
      <c r="L27" s="9"/>
      <c r="M27" s="9"/>
      <c r="N27" s="9"/>
    </row>
    <row r="28" spans="1:14" x14ac:dyDescent="0.25">
      <c r="A28" s="9">
        <v>24</v>
      </c>
      <c r="B28" s="9" t="s">
        <v>264</v>
      </c>
      <c r="C28" s="10" t="s">
        <v>750</v>
      </c>
      <c r="D28" s="28"/>
      <c r="E28" s="28">
        <v>48</v>
      </c>
      <c r="F28" s="28">
        <f>G28-E28</f>
        <v>55</v>
      </c>
      <c r="G28" s="43">
        <v>103</v>
      </c>
      <c r="H28" s="33"/>
      <c r="I28" s="9"/>
      <c r="J28" s="9"/>
    </row>
    <row r="29" spans="1:14" x14ac:dyDescent="0.25">
      <c r="A29" s="9">
        <v>25</v>
      </c>
      <c r="B29" s="9" t="s">
        <v>252</v>
      </c>
      <c r="C29" s="10" t="s">
        <v>748</v>
      </c>
      <c r="D29" s="28"/>
      <c r="E29" s="28"/>
      <c r="F29" s="28"/>
      <c r="G29" s="43">
        <v>102</v>
      </c>
      <c r="H29" s="33"/>
      <c r="I29" s="9"/>
      <c r="J29" s="9"/>
    </row>
    <row r="30" spans="1:14" x14ac:dyDescent="0.25">
      <c r="A30" s="9">
        <v>26</v>
      </c>
      <c r="B30" s="9" t="s">
        <v>116</v>
      </c>
      <c r="C30" s="10" t="s">
        <v>749</v>
      </c>
      <c r="D30" s="28">
        <v>74</v>
      </c>
      <c r="E30" s="28">
        <v>39</v>
      </c>
      <c r="F30" s="28">
        <f>G30-E30</f>
        <v>62</v>
      </c>
      <c r="G30" s="28">
        <v>101</v>
      </c>
      <c r="H30" s="33">
        <f>G30/D30</f>
        <v>1.3648648648648649</v>
      </c>
      <c r="I30" s="9"/>
      <c r="J30" s="9"/>
    </row>
    <row r="31" spans="1:14" x14ac:dyDescent="0.25">
      <c r="A31" s="9">
        <v>27</v>
      </c>
      <c r="B31" s="9" t="s">
        <v>266</v>
      </c>
      <c r="C31" s="10" t="s">
        <v>755</v>
      </c>
      <c r="D31" s="28">
        <v>75</v>
      </c>
      <c r="E31" s="28">
        <v>36</v>
      </c>
      <c r="F31" s="28">
        <v>64</v>
      </c>
      <c r="G31" s="28">
        <v>100</v>
      </c>
      <c r="H31" s="33">
        <f>G31/D31</f>
        <v>1.3333333333333333</v>
      </c>
      <c r="I31" s="9"/>
      <c r="J31" s="9"/>
    </row>
    <row r="32" spans="1:14" x14ac:dyDescent="0.25">
      <c r="A32" s="9">
        <v>28</v>
      </c>
      <c r="B32" s="9" t="s">
        <v>265</v>
      </c>
      <c r="C32" s="10" t="s">
        <v>753</v>
      </c>
      <c r="D32" s="28">
        <v>100</v>
      </c>
      <c r="E32" s="28">
        <v>50</v>
      </c>
      <c r="F32" s="28">
        <v>50</v>
      </c>
      <c r="G32" s="28">
        <v>100</v>
      </c>
      <c r="H32" s="33">
        <f>G32/D32</f>
        <v>1</v>
      </c>
      <c r="I32" s="9"/>
      <c r="J32" s="9"/>
    </row>
    <row r="33" spans="1:14" x14ac:dyDescent="0.25">
      <c r="A33" s="9">
        <v>29</v>
      </c>
      <c r="B33" s="9" t="s">
        <v>275</v>
      </c>
      <c r="C33" s="10" t="s">
        <v>715</v>
      </c>
      <c r="D33" s="28">
        <v>130</v>
      </c>
      <c r="E33" s="28">
        <v>48</v>
      </c>
      <c r="F33" s="28">
        <v>52</v>
      </c>
      <c r="G33" s="28">
        <f>E33+F33</f>
        <v>100</v>
      </c>
      <c r="H33" s="33">
        <f>G33/D33</f>
        <v>0.76923076923076927</v>
      </c>
      <c r="I33" s="9"/>
      <c r="J33" s="9"/>
      <c r="K33" s="9"/>
      <c r="L33" s="9"/>
      <c r="M33" s="9"/>
      <c r="N33" s="9"/>
    </row>
    <row r="35" spans="1:14" x14ac:dyDescent="0.25">
      <c r="A35" s="32" t="s">
        <v>538</v>
      </c>
    </row>
    <row r="36" spans="1:14" x14ac:dyDescent="0.25">
      <c r="A36" s="8"/>
      <c r="B36" s="9"/>
      <c r="C36" s="8" t="s">
        <v>489</v>
      </c>
      <c r="D36" s="11" t="s">
        <v>239</v>
      </c>
      <c r="E36" s="11" t="s">
        <v>446</v>
      </c>
      <c r="F36" s="11"/>
      <c r="G36" s="11"/>
      <c r="H36" s="11" t="s">
        <v>541</v>
      </c>
      <c r="I36" s="9"/>
    </row>
    <row r="37" spans="1:14" x14ac:dyDescent="0.25">
      <c r="A37" s="9">
        <v>1</v>
      </c>
      <c r="B37" s="9" t="s">
        <v>253</v>
      </c>
      <c r="C37" s="10" t="s">
        <v>733</v>
      </c>
      <c r="D37" s="28">
        <v>85</v>
      </c>
      <c r="E37" s="28">
        <v>106</v>
      </c>
      <c r="F37" s="28"/>
      <c r="G37" s="28"/>
      <c r="H37" s="33">
        <f t="shared" ref="H37:H47" si="2">E37/D37</f>
        <v>1.2470588235294118</v>
      </c>
      <c r="I37" s="9"/>
    </row>
    <row r="38" spans="1:14" x14ac:dyDescent="0.25">
      <c r="A38" s="9">
        <v>2</v>
      </c>
      <c r="B38" s="9" t="s">
        <v>240</v>
      </c>
      <c r="C38" s="10" t="s">
        <v>734</v>
      </c>
      <c r="D38" s="28">
        <v>107</v>
      </c>
      <c r="E38" s="28">
        <v>91</v>
      </c>
      <c r="F38" s="28"/>
      <c r="G38" s="28"/>
      <c r="H38" s="33">
        <f t="shared" si="2"/>
        <v>0.85046728971962615</v>
      </c>
      <c r="I38" s="9"/>
    </row>
    <row r="39" spans="1:14" x14ac:dyDescent="0.25">
      <c r="A39" s="9">
        <v>3</v>
      </c>
      <c r="B39" s="9" t="s">
        <v>254</v>
      </c>
      <c r="C39" s="10" t="s">
        <v>736</v>
      </c>
      <c r="D39" s="28">
        <v>105</v>
      </c>
      <c r="E39" s="28">
        <v>81</v>
      </c>
      <c r="F39" s="28"/>
      <c r="G39" s="28"/>
      <c r="H39" s="33">
        <f t="shared" si="2"/>
        <v>0.77142857142857146</v>
      </c>
      <c r="I39" s="9"/>
    </row>
    <row r="40" spans="1:14" x14ac:dyDescent="0.25">
      <c r="A40" s="9">
        <v>4</v>
      </c>
      <c r="B40" s="8" t="s">
        <v>898</v>
      </c>
      <c r="C40" s="29" t="s">
        <v>933</v>
      </c>
      <c r="D40" s="11">
        <f>J40+I40</f>
        <v>129</v>
      </c>
      <c r="E40" s="58">
        <f>K40+L40</f>
        <v>75</v>
      </c>
      <c r="H40" s="33">
        <f t="shared" si="2"/>
        <v>0.58139534883720934</v>
      </c>
      <c r="I40" s="28">
        <v>101</v>
      </c>
      <c r="J40" s="28">
        <v>28</v>
      </c>
      <c r="K40" s="28">
        <v>51</v>
      </c>
      <c r="L40" s="28">
        <v>24</v>
      </c>
    </row>
    <row r="41" spans="1:14" x14ac:dyDescent="0.25">
      <c r="A41" s="9">
        <v>5</v>
      </c>
      <c r="B41" s="9" t="s">
        <v>256</v>
      </c>
      <c r="C41" s="10" t="s">
        <v>743</v>
      </c>
      <c r="D41" s="28">
        <v>62</v>
      </c>
      <c r="E41" s="28">
        <v>73</v>
      </c>
      <c r="F41" s="28"/>
      <c r="G41" s="28"/>
      <c r="H41" s="33">
        <f t="shared" si="2"/>
        <v>1.1774193548387097</v>
      </c>
      <c r="I41" s="9"/>
    </row>
    <row r="42" spans="1:14" x14ac:dyDescent="0.25">
      <c r="A42" s="9">
        <v>6</v>
      </c>
      <c r="B42" s="9" t="s">
        <v>269</v>
      </c>
      <c r="C42" s="10" t="s">
        <v>735</v>
      </c>
      <c r="D42" s="28">
        <v>96</v>
      </c>
      <c r="E42" s="28">
        <v>72</v>
      </c>
      <c r="F42" s="28"/>
      <c r="G42" s="28"/>
      <c r="H42" s="33">
        <f t="shared" si="2"/>
        <v>0.75</v>
      </c>
      <c r="I42" s="9"/>
    </row>
    <row r="43" spans="1:14" x14ac:dyDescent="0.25">
      <c r="A43" s="9">
        <v>7</v>
      </c>
      <c r="B43" s="9" t="s">
        <v>255</v>
      </c>
      <c r="C43" s="10" t="s">
        <v>737</v>
      </c>
      <c r="D43" s="28">
        <v>93</v>
      </c>
      <c r="E43" s="28">
        <v>69</v>
      </c>
      <c r="F43" s="28"/>
      <c r="G43" s="28"/>
      <c r="H43" s="33">
        <f t="shared" si="2"/>
        <v>0.74193548387096775</v>
      </c>
      <c r="I43" s="9"/>
    </row>
    <row r="44" spans="1:14" x14ac:dyDescent="0.25">
      <c r="A44" s="9">
        <v>8</v>
      </c>
      <c r="B44" s="9" t="s">
        <v>261</v>
      </c>
      <c r="C44" s="10" t="s">
        <v>744</v>
      </c>
      <c r="D44" s="28">
        <v>129</v>
      </c>
      <c r="E44" s="28">
        <v>61</v>
      </c>
      <c r="F44" s="28"/>
      <c r="G44" s="28"/>
      <c r="H44" s="33">
        <f t="shared" si="2"/>
        <v>0.47286821705426357</v>
      </c>
      <c r="I44" s="9"/>
    </row>
    <row r="45" spans="1:14" x14ac:dyDescent="0.25">
      <c r="A45" s="9">
        <v>9</v>
      </c>
      <c r="B45" s="9" t="s">
        <v>512</v>
      </c>
      <c r="C45" s="10" t="s">
        <v>725</v>
      </c>
      <c r="D45" s="28">
        <v>125</v>
      </c>
      <c r="E45" s="28">
        <v>60</v>
      </c>
      <c r="H45" s="33">
        <f t="shared" si="2"/>
        <v>0.48</v>
      </c>
      <c r="I45" s="9"/>
      <c r="J45" s="9"/>
      <c r="K45" s="9"/>
      <c r="L45" s="9"/>
    </row>
    <row r="46" spans="1:14" x14ac:dyDescent="0.25">
      <c r="A46" s="9">
        <v>10</v>
      </c>
      <c r="B46" s="9" t="s">
        <v>134</v>
      </c>
      <c r="C46" s="10" t="s">
        <v>740</v>
      </c>
      <c r="D46" s="28">
        <v>97</v>
      </c>
      <c r="E46" s="28">
        <v>59</v>
      </c>
      <c r="F46" s="28"/>
      <c r="G46" s="28"/>
      <c r="H46" s="33">
        <f t="shared" si="2"/>
        <v>0.60824742268041232</v>
      </c>
      <c r="I46" s="9"/>
    </row>
    <row r="47" spans="1:14" x14ac:dyDescent="0.25">
      <c r="A47" s="9">
        <v>11</v>
      </c>
      <c r="B47" s="9" t="s">
        <v>549</v>
      </c>
      <c r="C47" s="10" t="s">
        <v>725</v>
      </c>
      <c r="D47" s="28">
        <v>139</v>
      </c>
      <c r="E47" s="28">
        <v>58</v>
      </c>
      <c r="H47" s="33">
        <f t="shared" si="2"/>
        <v>0.41726618705035973</v>
      </c>
      <c r="I47" s="9"/>
      <c r="J47" s="9"/>
      <c r="K47" s="9"/>
      <c r="L47" s="9"/>
    </row>
    <row r="48" spans="1:14" x14ac:dyDescent="0.25">
      <c r="A48" s="9">
        <v>12</v>
      </c>
      <c r="B48" s="9" t="s">
        <v>258</v>
      </c>
      <c r="C48" s="10" t="s">
        <v>745</v>
      </c>
      <c r="D48" s="28"/>
      <c r="E48" s="28">
        <v>58</v>
      </c>
      <c r="F48" s="28"/>
      <c r="G48" s="28"/>
      <c r="H48" s="33"/>
      <c r="I48" s="9"/>
    </row>
    <row r="49" spans="1:9" x14ac:dyDescent="0.25">
      <c r="A49" s="9">
        <v>13</v>
      </c>
      <c r="B49" s="9" t="s">
        <v>263</v>
      </c>
      <c r="C49" s="10" t="s">
        <v>747</v>
      </c>
      <c r="D49" s="28">
        <v>120</v>
      </c>
      <c r="E49" s="28">
        <v>57</v>
      </c>
      <c r="F49" s="28"/>
      <c r="G49" s="28"/>
      <c r="H49" s="33">
        <f t="shared" ref="H49:H56" si="3">E49/D49</f>
        <v>0.47499999999999998</v>
      </c>
      <c r="I49" s="9"/>
    </row>
    <row r="50" spans="1:9" x14ac:dyDescent="0.25">
      <c r="A50" s="9">
        <v>14</v>
      </c>
      <c r="B50" s="9" t="s">
        <v>132</v>
      </c>
      <c r="C50" s="10" t="s">
        <v>738</v>
      </c>
      <c r="D50" s="28">
        <v>68</v>
      </c>
      <c r="E50" s="28">
        <v>55</v>
      </c>
      <c r="F50" s="28"/>
      <c r="G50" s="28"/>
      <c r="H50" s="33">
        <f t="shared" si="3"/>
        <v>0.80882352941176472</v>
      </c>
      <c r="I50" s="9"/>
    </row>
    <row r="51" spans="1:9" x14ac:dyDescent="0.25">
      <c r="A51" s="9">
        <v>15</v>
      </c>
      <c r="B51" s="9" t="s">
        <v>262</v>
      </c>
      <c r="C51" s="10" t="s">
        <v>746</v>
      </c>
      <c r="D51" s="28">
        <v>106</v>
      </c>
      <c r="E51" s="28">
        <v>55</v>
      </c>
      <c r="F51" s="28"/>
      <c r="G51" s="28"/>
      <c r="H51" s="33">
        <f t="shared" si="3"/>
        <v>0.51886792452830188</v>
      </c>
      <c r="I51" s="9"/>
    </row>
    <row r="52" spans="1:9" x14ac:dyDescent="0.25">
      <c r="A52" s="9">
        <v>16</v>
      </c>
      <c r="B52" s="9" t="s">
        <v>260</v>
      </c>
      <c r="C52" s="10" t="s">
        <v>742</v>
      </c>
      <c r="D52" s="28">
        <v>116</v>
      </c>
      <c r="E52" s="28">
        <v>52</v>
      </c>
      <c r="F52" s="28"/>
      <c r="G52" s="28"/>
      <c r="H52" s="33">
        <f t="shared" si="3"/>
        <v>0.44827586206896552</v>
      </c>
      <c r="I52" s="9"/>
    </row>
    <row r="53" spans="1:9" x14ac:dyDescent="0.25">
      <c r="A53" s="9">
        <v>17</v>
      </c>
      <c r="B53" s="9" t="s">
        <v>257</v>
      </c>
      <c r="C53" s="10" t="s">
        <v>739</v>
      </c>
      <c r="D53" s="28">
        <v>120</v>
      </c>
      <c r="E53" s="28">
        <v>51</v>
      </c>
      <c r="F53" s="28"/>
      <c r="G53" s="28"/>
      <c r="H53" s="33">
        <f t="shared" si="3"/>
        <v>0.42499999999999999</v>
      </c>
      <c r="I53" s="9"/>
    </row>
    <row r="54" spans="1:9" x14ac:dyDescent="0.25">
      <c r="A54" s="9">
        <v>18</v>
      </c>
      <c r="B54" s="9" t="s">
        <v>539</v>
      </c>
      <c r="C54" s="10" t="s">
        <v>752</v>
      </c>
      <c r="D54" s="28">
        <v>124</v>
      </c>
      <c r="E54" s="28">
        <v>51</v>
      </c>
      <c r="F54" s="28"/>
      <c r="G54" s="28"/>
      <c r="H54" s="33">
        <f t="shared" si="3"/>
        <v>0.41129032258064518</v>
      </c>
      <c r="I54" s="9"/>
    </row>
    <row r="55" spans="1:9" x14ac:dyDescent="0.25">
      <c r="A55" s="9">
        <v>19</v>
      </c>
      <c r="B55" s="9" t="s">
        <v>265</v>
      </c>
      <c r="C55" s="10" t="s">
        <v>753</v>
      </c>
      <c r="D55" s="28">
        <v>100</v>
      </c>
      <c r="E55" s="28">
        <v>50</v>
      </c>
      <c r="F55" s="28"/>
      <c r="G55" s="28"/>
      <c r="H55" s="33">
        <f t="shared" si="3"/>
        <v>0.5</v>
      </c>
      <c r="I55" s="9"/>
    </row>
    <row r="56" spans="1:9" x14ac:dyDescent="0.25">
      <c r="A56" s="9">
        <v>20</v>
      </c>
      <c r="B56" s="9" t="s">
        <v>228</v>
      </c>
      <c r="C56" s="10" t="s">
        <v>732</v>
      </c>
      <c r="D56" s="28">
        <v>132</v>
      </c>
      <c r="E56" s="28">
        <v>50</v>
      </c>
      <c r="F56" s="11"/>
      <c r="G56" s="11"/>
      <c r="H56" s="33">
        <f t="shared" si="3"/>
        <v>0.37878787878787878</v>
      </c>
    </row>
    <row r="58" spans="1:9" x14ac:dyDescent="0.25">
      <c r="A58" s="32" t="s">
        <v>540</v>
      </c>
    </row>
    <row r="59" spans="1:9" x14ac:dyDescent="0.25">
      <c r="A59" s="8"/>
      <c r="B59" s="9"/>
      <c r="C59" s="8" t="s">
        <v>489</v>
      </c>
      <c r="D59" s="11" t="s">
        <v>239</v>
      </c>
      <c r="E59" s="11" t="s">
        <v>447</v>
      </c>
      <c r="F59" s="11"/>
      <c r="G59" s="11"/>
      <c r="H59" s="11" t="s">
        <v>542</v>
      </c>
    </row>
    <row r="60" spans="1:9" x14ac:dyDescent="0.25">
      <c r="A60" s="9">
        <v>1</v>
      </c>
      <c r="B60" s="9" t="s">
        <v>240</v>
      </c>
      <c r="C60" s="10" t="s">
        <v>734</v>
      </c>
      <c r="D60" s="28">
        <v>107</v>
      </c>
      <c r="E60" s="28">
        <v>122</v>
      </c>
      <c r="F60" s="28"/>
      <c r="G60" s="28"/>
      <c r="H60" s="33">
        <f t="shared" ref="H60:H80" si="4">E60/D60</f>
        <v>1.1401869158878504</v>
      </c>
    </row>
    <row r="61" spans="1:9" x14ac:dyDescent="0.25">
      <c r="A61" s="9">
        <v>2</v>
      </c>
      <c r="B61" s="9" t="s">
        <v>269</v>
      </c>
      <c r="C61" s="10" t="s">
        <v>735</v>
      </c>
      <c r="D61" s="28">
        <v>96</v>
      </c>
      <c r="E61" s="28">
        <v>110</v>
      </c>
      <c r="F61" s="28"/>
      <c r="G61" s="28"/>
      <c r="H61" s="33">
        <f t="shared" si="4"/>
        <v>1.1458333333333333</v>
      </c>
    </row>
    <row r="62" spans="1:9" x14ac:dyDescent="0.25">
      <c r="A62" s="9">
        <v>3</v>
      </c>
      <c r="B62" s="9" t="s">
        <v>253</v>
      </c>
      <c r="C62" s="10" t="s">
        <v>733</v>
      </c>
      <c r="D62" s="28">
        <v>85</v>
      </c>
      <c r="E62" s="28">
        <v>106</v>
      </c>
      <c r="F62" s="28"/>
      <c r="G62" s="28"/>
      <c r="H62" s="33">
        <f t="shared" si="4"/>
        <v>1.2470588235294118</v>
      </c>
    </row>
    <row r="63" spans="1:9" x14ac:dyDescent="0.25">
      <c r="A63" s="9">
        <v>4</v>
      </c>
      <c r="B63" s="9" t="s">
        <v>257</v>
      </c>
      <c r="C63" s="10" t="s">
        <v>739</v>
      </c>
      <c r="D63" s="28">
        <v>120</v>
      </c>
      <c r="E63" s="28">
        <v>82</v>
      </c>
      <c r="F63" s="28"/>
      <c r="G63" s="28"/>
      <c r="H63" s="33">
        <f t="shared" si="4"/>
        <v>0.68333333333333335</v>
      </c>
    </row>
    <row r="64" spans="1:9" x14ac:dyDescent="0.25">
      <c r="A64" s="9">
        <v>5</v>
      </c>
      <c r="B64" s="9" t="s">
        <v>259</v>
      </c>
      <c r="C64" s="10" t="s">
        <v>741</v>
      </c>
      <c r="D64" s="28">
        <v>116</v>
      </c>
      <c r="E64" s="28">
        <v>80</v>
      </c>
      <c r="H64" s="33">
        <f t="shared" si="4"/>
        <v>0.68965517241379315</v>
      </c>
    </row>
    <row r="65" spans="1:13" x14ac:dyDescent="0.25">
      <c r="A65" s="9">
        <v>6</v>
      </c>
      <c r="B65" s="9" t="s">
        <v>132</v>
      </c>
      <c r="C65" s="10" t="s">
        <v>738</v>
      </c>
      <c r="D65" s="28">
        <v>68</v>
      </c>
      <c r="E65" s="28">
        <v>79</v>
      </c>
      <c r="F65" s="28"/>
      <c r="G65" s="28"/>
      <c r="H65" s="33">
        <f t="shared" si="4"/>
        <v>1.161764705882353</v>
      </c>
    </row>
    <row r="66" spans="1:13" x14ac:dyDescent="0.25">
      <c r="A66" s="9">
        <v>7</v>
      </c>
      <c r="B66" s="8" t="s">
        <v>847</v>
      </c>
      <c r="C66" s="29" t="s">
        <v>848</v>
      </c>
      <c r="D66" s="11">
        <f>J66+I66</f>
        <v>128</v>
      </c>
      <c r="E66" s="60">
        <f>K66+L66</f>
        <v>74</v>
      </c>
      <c r="H66" s="33">
        <f t="shared" si="4"/>
        <v>0.578125</v>
      </c>
      <c r="I66" s="28">
        <v>100</v>
      </c>
      <c r="J66" s="28">
        <v>28</v>
      </c>
      <c r="K66" s="28">
        <v>54</v>
      </c>
      <c r="L66" s="28">
        <v>20</v>
      </c>
    </row>
    <row r="67" spans="1:13" x14ac:dyDescent="0.25">
      <c r="A67" s="9">
        <v>8</v>
      </c>
      <c r="B67" s="9" t="s">
        <v>260</v>
      </c>
      <c r="C67" s="10" t="s">
        <v>742</v>
      </c>
      <c r="D67" s="28">
        <v>116</v>
      </c>
      <c r="E67" s="28">
        <v>71</v>
      </c>
      <c r="F67" s="28"/>
      <c r="G67" s="28"/>
      <c r="H67" s="33">
        <f t="shared" si="4"/>
        <v>0.61206896551724133</v>
      </c>
    </row>
    <row r="68" spans="1:13" x14ac:dyDescent="0.25">
      <c r="A68" s="9">
        <v>9</v>
      </c>
      <c r="B68" s="8" t="s">
        <v>950</v>
      </c>
      <c r="C68" s="29" t="s">
        <v>933</v>
      </c>
      <c r="D68" s="11">
        <f>J68+I68</f>
        <v>132</v>
      </c>
      <c r="E68" s="58">
        <f>K68+L68</f>
        <v>71</v>
      </c>
      <c r="H68" s="33">
        <f t="shared" si="4"/>
        <v>0.53787878787878785</v>
      </c>
      <c r="I68" s="28">
        <v>104</v>
      </c>
      <c r="J68" s="28">
        <v>28</v>
      </c>
      <c r="K68" s="28">
        <v>44</v>
      </c>
      <c r="L68" s="28">
        <v>27</v>
      </c>
    </row>
    <row r="69" spans="1:13" x14ac:dyDescent="0.25">
      <c r="A69" s="9">
        <v>10</v>
      </c>
      <c r="B69" s="9" t="s">
        <v>134</v>
      </c>
      <c r="C69" s="10" t="s">
        <v>740</v>
      </c>
      <c r="D69" s="28">
        <v>97</v>
      </c>
      <c r="E69" s="28">
        <v>69</v>
      </c>
      <c r="F69" s="28"/>
      <c r="G69" s="28"/>
      <c r="H69" s="33">
        <f t="shared" si="4"/>
        <v>0.71134020618556704</v>
      </c>
    </row>
    <row r="70" spans="1:13" x14ac:dyDescent="0.25">
      <c r="A70" s="9">
        <v>11</v>
      </c>
      <c r="B70" s="9" t="s">
        <v>268</v>
      </c>
      <c r="C70" s="10" t="s">
        <v>724</v>
      </c>
      <c r="D70" s="28">
        <v>115</v>
      </c>
      <c r="E70" s="28">
        <v>67</v>
      </c>
      <c r="F70" s="28"/>
      <c r="G70" s="28"/>
      <c r="H70" s="33">
        <f t="shared" si="4"/>
        <v>0.58260869565217388</v>
      </c>
      <c r="I70" s="9"/>
      <c r="J70" s="9"/>
      <c r="K70" s="9"/>
      <c r="L70" s="9"/>
    </row>
    <row r="71" spans="1:13" x14ac:dyDescent="0.25">
      <c r="A71" s="9">
        <v>12</v>
      </c>
      <c r="B71" s="9" t="s">
        <v>549</v>
      </c>
      <c r="C71" s="10" t="s">
        <v>725</v>
      </c>
      <c r="D71" s="28">
        <v>139</v>
      </c>
      <c r="E71" s="28">
        <v>67</v>
      </c>
      <c r="H71" s="33">
        <f t="shared" si="4"/>
        <v>0.48201438848920863</v>
      </c>
      <c r="I71" s="9"/>
      <c r="J71" s="9"/>
      <c r="K71" s="9"/>
      <c r="L71" s="9"/>
    </row>
    <row r="72" spans="1:13" x14ac:dyDescent="0.25">
      <c r="A72" s="9">
        <v>13</v>
      </c>
      <c r="B72" s="9" t="s">
        <v>255</v>
      </c>
      <c r="C72" s="10" t="s">
        <v>737</v>
      </c>
      <c r="D72" s="28">
        <v>93</v>
      </c>
      <c r="E72" s="28">
        <v>66</v>
      </c>
      <c r="F72" s="28"/>
      <c r="G72" s="28"/>
      <c r="H72" s="33">
        <f t="shared" si="4"/>
        <v>0.70967741935483875</v>
      </c>
      <c r="M72" s="9"/>
    </row>
    <row r="73" spans="1:13" x14ac:dyDescent="0.25">
      <c r="A73" s="9">
        <v>14</v>
      </c>
      <c r="B73" s="8" t="s">
        <v>649</v>
      </c>
      <c r="C73" s="29" t="s">
        <v>824</v>
      </c>
      <c r="D73" s="11">
        <f>J73+I73</f>
        <v>126</v>
      </c>
      <c r="E73" s="60">
        <f>K73+L73</f>
        <v>66</v>
      </c>
      <c r="H73" s="33">
        <f t="shared" si="4"/>
        <v>0.52380952380952384</v>
      </c>
      <c r="I73" s="28">
        <v>98</v>
      </c>
      <c r="J73" s="28">
        <v>28</v>
      </c>
      <c r="K73" s="28">
        <v>51</v>
      </c>
      <c r="L73" s="28">
        <v>15</v>
      </c>
      <c r="M73" s="9"/>
    </row>
    <row r="74" spans="1:13" x14ac:dyDescent="0.25">
      <c r="A74" s="9">
        <v>15</v>
      </c>
      <c r="B74" s="9" t="s">
        <v>543</v>
      </c>
      <c r="C74" s="10" t="s">
        <v>754</v>
      </c>
      <c r="D74" s="28">
        <v>131</v>
      </c>
      <c r="E74" s="28">
        <v>66</v>
      </c>
      <c r="H74" s="33">
        <f t="shared" si="4"/>
        <v>0.50381679389312972</v>
      </c>
      <c r="M74" s="9"/>
    </row>
    <row r="75" spans="1:13" x14ac:dyDescent="0.25">
      <c r="A75" s="9">
        <v>16</v>
      </c>
      <c r="B75" s="9" t="s">
        <v>484</v>
      </c>
      <c r="C75" s="10" t="s">
        <v>724</v>
      </c>
      <c r="D75" s="28">
        <v>138</v>
      </c>
      <c r="E75" s="28">
        <v>66</v>
      </c>
      <c r="F75" s="28"/>
      <c r="G75" s="28"/>
      <c r="H75" s="33">
        <f t="shared" si="4"/>
        <v>0.47826086956521741</v>
      </c>
      <c r="I75" s="9"/>
      <c r="J75" s="9"/>
      <c r="K75" s="9"/>
      <c r="L75" s="9"/>
      <c r="M75" s="9"/>
    </row>
    <row r="76" spans="1:13" x14ac:dyDescent="0.25">
      <c r="A76" s="9">
        <v>17</v>
      </c>
      <c r="B76" s="9" t="s">
        <v>512</v>
      </c>
      <c r="C76" s="10" t="s">
        <v>725</v>
      </c>
      <c r="D76" s="28">
        <v>125</v>
      </c>
      <c r="E76" s="28">
        <v>65</v>
      </c>
      <c r="H76" s="33">
        <f t="shared" si="4"/>
        <v>0.52</v>
      </c>
      <c r="I76" s="9"/>
      <c r="J76" s="9"/>
      <c r="K76" s="9"/>
      <c r="L76" s="9"/>
    </row>
    <row r="77" spans="1:13" x14ac:dyDescent="0.25">
      <c r="A77" s="9">
        <v>18</v>
      </c>
      <c r="B77" s="9" t="s">
        <v>266</v>
      </c>
      <c r="C77" s="10" t="s">
        <v>755</v>
      </c>
      <c r="D77" s="28">
        <v>75</v>
      </c>
      <c r="E77" s="28">
        <v>64</v>
      </c>
      <c r="H77" s="33">
        <f t="shared" si="4"/>
        <v>0.85333333333333339</v>
      </c>
    </row>
    <row r="78" spans="1:13" x14ac:dyDescent="0.25">
      <c r="A78" s="9">
        <v>19</v>
      </c>
      <c r="B78" s="9" t="s">
        <v>254</v>
      </c>
      <c r="C78" s="10" t="s">
        <v>736</v>
      </c>
      <c r="D78" s="28">
        <v>105</v>
      </c>
      <c r="E78" s="28">
        <v>63</v>
      </c>
      <c r="F78" s="28"/>
      <c r="G78" s="28"/>
      <c r="H78" s="33">
        <f t="shared" si="4"/>
        <v>0.6</v>
      </c>
      <c r="I78" s="9"/>
      <c r="J78" s="9"/>
      <c r="K78" s="9"/>
      <c r="L78" s="9"/>
    </row>
    <row r="79" spans="1:13" x14ac:dyDescent="0.25">
      <c r="A79" s="9">
        <v>20</v>
      </c>
      <c r="B79" s="9" t="s">
        <v>116</v>
      </c>
      <c r="C79" s="10" t="s">
        <v>749</v>
      </c>
      <c r="D79" s="28">
        <v>74</v>
      </c>
      <c r="E79" s="28">
        <v>62</v>
      </c>
      <c r="H79" s="33">
        <f t="shared" si="4"/>
        <v>0.83783783783783783</v>
      </c>
      <c r="I79" s="9"/>
      <c r="J79" s="9"/>
      <c r="K79" s="9"/>
      <c r="L79" s="9"/>
      <c r="M79" s="9"/>
    </row>
    <row r="80" spans="1:13" x14ac:dyDescent="0.25">
      <c r="A80" s="9">
        <v>21</v>
      </c>
      <c r="B80" s="9" t="s">
        <v>228</v>
      </c>
      <c r="C80" s="10" t="s">
        <v>732</v>
      </c>
      <c r="D80" s="28">
        <v>132</v>
      </c>
      <c r="E80" s="28">
        <v>61</v>
      </c>
      <c r="F80" s="11"/>
      <c r="G80" s="11"/>
      <c r="H80" s="33">
        <f t="shared" si="4"/>
        <v>0.4621212121212121</v>
      </c>
    </row>
    <row r="81" spans="1:12" x14ac:dyDescent="0.25">
      <c r="A81" s="9">
        <v>26</v>
      </c>
      <c r="B81" s="8" t="s">
        <v>690</v>
      </c>
      <c r="C81" s="29" t="s">
        <v>776</v>
      </c>
      <c r="D81" s="11">
        <f>J81+I81</f>
        <v>128</v>
      </c>
      <c r="E81" s="60">
        <f>K81+L81</f>
        <v>60</v>
      </c>
      <c r="F81" s="50"/>
      <c r="G81" s="50"/>
      <c r="H81" s="57">
        <f>E81/D81</f>
        <v>0.46875</v>
      </c>
      <c r="I81" s="28">
        <v>102</v>
      </c>
      <c r="J81" s="28">
        <v>26</v>
      </c>
      <c r="K81" s="28">
        <v>36</v>
      </c>
      <c r="L81" s="28">
        <v>24</v>
      </c>
    </row>
    <row r="82" spans="1:12" x14ac:dyDescent="0.25">
      <c r="A82" s="9">
        <v>22</v>
      </c>
      <c r="B82" s="9" t="s">
        <v>270</v>
      </c>
      <c r="C82" s="10" t="s">
        <v>756</v>
      </c>
      <c r="D82" s="28">
        <v>93</v>
      </c>
      <c r="E82" s="28">
        <v>57</v>
      </c>
      <c r="H82" s="33">
        <f>E82/D82</f>
        <v>0.61290322580645162</v>
      </c>
    </row>
    <row r="83" spans="1:12" x14ac:dyDescent="0.25">
      <c r="A83" s="9">
        <v>23</v>
      </c>
      <c r="B83" s="8" t="s">
        <v>898</v>
      </c>
      <c r="C83" s="29" t="s">
        <v>933</v>
      </c>
      <c r="D83" s="11">
        <f>J83+I83</f>
        <v>129</v>
      </c>
      <c r="E83" s="58">
        <f>K83+L83</f>
        <v>57</v>
      </c>
      <c r="H83" s="33">
        <f>E83/D83</f>
        <v>0.44186046511627908</v>
      </c>
      <c r="I83" s="28">
        <v>101</v>
      </c>
      <c r="J83" s="28">
        <v>28</v>
      </c>
      <c r="K83" s="28">
        <v>44</v>
      </c>
      <c r="L83" s="28">
        <v>13</v>
      </c>
    </row>
    <row r="84" spans="1:12" x14ac:dyDescent="0.25">
      <c r="A84" s="9">
        <v>24</v>
      </c>
      <c r="B84" s="9" t="s">
        <v>262</v>
      </c>
      <c r="C84" s="10" t="s">
        <v>746</v>
      </c>
      <c r="D84" s="28">
        <v>106</v>
      </c>
      <c r="E84" s="28">
        <v>56</v>
      </c>
      <c r="F84" s="28"/>
      <c r="G84" s="28"/>
      <c r="H84" s="33">
        <f>E84/D84</f>
        <v>0.52830188679245282</v>
      </c>
    </row>
    <row r="85" spans="1:12" x14ac:dyDescent="0.25">
      <c r="A85" s="9">
        <v>25</v>
      </c>
      <c r="B85" s="9" t="s">
        <v>258</v>
      </c>
      <c r="C85" s="10" t="s">
        <v>745</v>
      </c>
      <c r="D85" s="28"/>
      <c r="E85" s="28">
        <v>56</v>
      </c>
      <c r="F85" s="28"/>
      <c r="G85" s="28"/>
      <c r="H85" s="33"/>
    </row>
    <row r="86" spans="1:12" x14ac:dyDescent="0.25">
      <c r="A86" s="9">
        <v>27</v>
      </c>
      <c r="B86" s="9" t="s">
        <v>261</v>
      </c>
      <c r="C86" s="10" t="s">
        <v>744</v>
      </c>
      <c r="D86" s="28">
        <v>129</v>
      </c>
      <c r="E86" s="28">
        <v>55</v>
      </c>
      <c r="F86" s="28"/>
      <c r="G86" s="28"/>
      <c r="H86" s="33">
        <f>E86/D86</f>
        <v>0.4263565891472868</v>
      </c>
    </row>
    <row r="87" spans="1:12" x14ac:dyDescent="0.25">
      <c r="A87" s="9">
        <v>28</v>
      </c>
      <c r="B87" s="9" t="s">
        <v>264</v>
      </c>
      <c r="C87" s="10" t="s">
        <v>750</v>
      </c>
      <c r="D87" s="28"/>
      <c r="E87" s="28">
        <v>55</v>
      </c>
      <c r="H87" s="33"/>
    </row>
    <row r="88" spans="1:12" x14ac:dyDescent="0.25">
      <c r="A88" s="9">
        <v>29</v>
      </c>
      <c r="B88" s="9" t="s">
        <v>236</v>
      </c>
      <c r="C88" s="10" t="s">
        <v>704</v>
      </c>
      <c r="D88" s="28">
        <v>137</v>
      </c>
      <c r="E88" s="28">
        <v>54</v>
      </c>
      <c r="H88" s="33">
        <f t="shared" ref="H88:H99" si="5">E88/D88</f>
        <v>0.39416058394160586</v>
      </c>
    </row>
    <row r="89" spans="1:12" x14ac:dyDescent="0.25">
      <c r="A89" s="9">
        <v>30</v>
      </c>
      <c r="B89" s="9" t="s">
        <v>651</v>
      </c>
      <c r="C89" s="10" t="s">
        <v>725</v>
      </c>
      <c r="D89" s="28">
        <v>140</v>
      </c>
      <c r="E89" s="28">
        <v>54</v>
      </c>
      <c r="H89" s="33">
        <f t="shared" si="5"/>
        <v>0.38571428571428573</v>
      </c>
      <c r="I89" s="9"/>
      <c r="J89" s="9"/>
      <c r="K89" s="9"/>
      <c r="L89" s="9"/>
    </row>
    <row r="90" spans="1:12" x14ac:dyDescent="0.25">
      <c r="A90" s="9">
        <v>31</v>
      </c>
      <c r="B90" s="9" t="s">
        <v>544</v>
      </c>
      <c r="C90" s="10" t="s">
        <v>763</v>
      </c>
      <c r="D90" s="28">
        <v>119</v>
      </c>
      <c r="E90" s="28">
        <v>53</v>
      </c>
      <c r="H90" s="33">
        <f t="shared" si="5"/>
        <v>0.44537815126050423</v>
      </c>
    </row>
    <row r="91" spans="1:12" x14ac:dyDescent="0.25">
      <c r="A91" s="9">
        <v>32</v>
      </c>
      <c r="B91" s="8" t="s">
        <v>693</v>
      </c>
      <c r="C91" s="29" t="s">
        <v>899</v>
      </c>
      <c r="D91" s="11">
        <f>J91+I91</f>
        <v>99</v>
      </c>
      <c r="E91" s="60">
        <f>K91+L91</f>
        <v>52</v>
      </c>
      <c r="H91" s="33">
        <f t="shared" si="5"/>
        <v>0.5252525252525253</v>
      </c>
      <c r="I91" s="28">
        <f>97-22</f>
        <v>75</v>
      </c>
      <c r="J91" s="28">
        <v>24</v>
      </c>
      <c r="K91" s="28">
        <f>52-12</f>
        <v>40</v>
      </c>
      <c r="L91" s="28">
        <v>12</v>
      </c>
    </row>
    <row r="92" spans="1:12" x14ac:dyDescent="0.25">
      <c r="A92" s="9">
        <v>33</v>
      </c>
      <c r="B92" s="9" t="s">
        <v>546</v>
      </c>
      <c r="C92" s="10" t="s">
        <v>765</v>
      </c>
      <c r="D92" s="28">
        <v>108</v>
      </c>
      <c r="E92" s="28">
        <v>52</v>
      </c>
      <c r="H92" s="33">
        <f t="shared" si="5"/>
        <v>0.48148148148148145</v>
      </c>
    </row>
    <row r="93" spans="1:12" x14ac:dyDescent="0.25">
      <c r="A93" s="9">
        <v>34</v>
      </c>
      <c r="B93" s="9" t="s">
        <v>545</v>
      </c>
      <c r="C93" s="10" t="s">
        <v>773</v>
      </c>
      <c r="D93" s="28">
        <v>115</v>
      </c>
      <c r="E93" s="28">
        <v>52</v>
      </c>
      <c r="H93" s="33">
        <f t="shared" si="5"/>
        <v>0.45217391304347826</v>
      </c>
    </row>
    <row r="94" spans="1:12" x14ac:dyDescent="0.25">
      <c r="A94" s="9">
        <v>35</v>
      </c>
      <c r="B94" s="9" t="s">
        <v>275</v>
      </c>
      <c r="C94" s="10" t="s">
        <v>715</v>
      </c>
      <c r="D94" s="28">
        <v>130</v>
      </c>
      <c r="E94" s="28">
        <v>52</v>
      </c>
      <c r="H94" s="33">
        <f t="shared" si="5"/>
        <v>0.4</v>
      </c>
      <c r="I94" s="9"/>
      <c r="J94" s="9"/>
      <c r="K94" s="9"/>
      <c r="L94" s="9"/>
    </row>
    <row r="95" spans="1:12" x14ac:dyDescent="0.25">
      <c r="A95" s="9">
        <v>36</v>
      </c>
      <c r="B95" s="9" t="s">
        <v>625</v>
      </c>
      <c r="C95" s="10" t="s">
        <v>778</v>
      </c>
      <c r="D95" s="28">
        <v>112</v>
      </c>
      <c r="E95" s="28">
        <v>51</v>
      </c>
      <c r="H95" s="33">
        <f t="shared" si="5"/>
        <v>0.45535714285714285</v>
      </c>
      <c r="I95" s="9"/>
      <c r="J95" s="9"/>
      <c r="K95" s="9"/>
      <c r="L95" s="9"/>
    </row>
    <row r="96" spans="1:12" x14ac:dyDescent="0.25">
      <c r="A96" s="9">
        <v>37</v>
      </c>
      <c r="B96" s="8" t="s">
        <v>861</v>
      </c>
      <c r="C96" s="29" t="s">
        <v>860</v>
      </c>
      <c r="D96" s="11">
        <f>J96+I96</f>
        <v>127</v>
      </c>
      <c r="E96" s="60">
        <f>K96+L96</f>
        <v>51</v>
      </c>
      <c r="H96" s="33">
        <f t="shared" si="5"/>
        <v>0.40157480314960631</v>
      </c>
      <c r="I96" s="28">
        <f>127-27</f>
        <v>100</v>
      </c>
      <c r="J96" s="28">
        <v>27</v>
      </c>
      <c r="K96" s="28">
        <v>38</v>
      </c>
      <c r="L96" s="28">
        <v>13</v>
      </c>
    </row>
    <row r="97" spans="1:12" x14ac:dyDescent="0.25">
      <c r="A97" s="9">
        <v>38</v>
      </c>
      <c r="B97" s="9" t="s">
        <v>265</v>
      </c>
      <c r="C97" s="10" t="s">
        <v>753</v>
      </c>
      <c r="D97" s="28">
        <v>100</v>
      </c>
      <c r="E97" s="28">
        <v>50</v>
      </c>
      <c r="F97" s="28"/>
      <c r="G97" s="28"/>
      <c r="H97" s="33">
        <f t="shared" si="5"/>
        <v>0.5</v>
      </c>
    </row>
    <row r="98" spans="1:12" x14ac:dyDescent="0.25">
      <c r="A98" s="9">
        <v>39</v>
      </c>
      <c r="B98" s="9" t="s">
        <v>547</v>
      </c>
      <c r="C98" s="10" t="s">
        <v>780</v>
      </c>
      <c r="D98" s="28">
        <v>114</v>
      </c>
      <c r="E98" s="28">
        <v>50</v>
      </c>
      <c r="H98" s="33">
        <f t="shared" si="5"/>
        <v>0.43859649122807015</v>
      </c>
    </row>
    <row r="99" spans="1:12" x14ac:dyDescent="0.25">
      <c r="A99" s="9"/>
      <c r="B99" s="9" t="s">
        <v>550</v>
      </c>
      <c r="C99" s="10" t="s">
        <v>779</v>
      </c>
      <c r="D99" s="28">
        <v>135</v>
      </c>
      <c r="E99" s="28">
        <v>50</v>
      </c>
      <c r="H99" s="33">
        <f t="shared" si="5"/>
        <v>0.37037037037037035</v>
      </c>
      <c r="I99" s="9"/>
      <c r="J99" s="9"/>
      <c r="K99" s="9"/>
      <c r="L99" s="9"/>
    </row>
    <row r="100" spans="1:12" x14ac:dyDescent="0.25">
      <c r="A100" s="9"/>
      <c r="B100" s="8"/>
      <c r="C100" s="29"/>
      <c r="D100" s="28"/>
      <c r="E100" s="28"/>
      <c r="H100" s="33"/>
    </row>
    <row r="101" spans="1:12" x14ac:dyDescent="0.25">
      <c r="A101" s="9"/>
      <c r="B101" s="9" t="s">
        <v>256</v>
      </c>
      <c r="C101" s="10" t="s">
        <v>743</v>
      </c>
      <c r="D101" s="28">
        <v>62</v>
      </c>
      <c r="E101" s="28">
        <v>44</v>
      </c>
      <c r="F101" s="28"/>
      <c r="G101" s="28"/>
      <c r="H101" s="33">
        <f>E101/D101</f>
        <v>0.70967741935483875</v>
      </c>
    </row>
  </sheetData>
  <sortState xmlns:xlrd2="http://schemas.microsoft.com/office/spreadsheetml/2017/richdata2" ref="B81:L99">
    <sortCondition descending="1" ref="E81:E9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22"/>
  <sheetViews>
    <sheetView topLeftCell="A205" workbookViewId="0">
      <selection activeCell="G305" sqref="G305"/>
    </sheetView>
  </sheetViews>
  <sheetFormatPr defaultRowHeight="15" x14ac:dyDescent="0.25"/>
  <cols>
    <col min="1" max="1" width="3.28515625" customWidth="1"/>
    <col min="2" max="2" width="8" bestFit="1" customWidth="1"/>
    <col min="3" max="3" width="27.5703125" bestFit="1" customWidth="1"/>
    <col min="4" max="4" width="21.5703125" customWidth="1"/>
    <col min="5" max="6" width="7.7109375" bestFit="1" customWidth="1"/>
  </cols>
  <sheetData>
    <row r="1" spans="1:13" ht="15.75" x14ac:dyDescent="0.25">
      <c r="A1" s="1" t="s">
        <v>442</v>
      </c>
      <c r="B1" s="1"/>
    </row>
    <row r="3" spans="1:13" ht="15.75" x14ac:dyDescent="0.25">
      <c r="A3" s="17" t="s">
        <v>24</v>
      </c>
      <c r="B3" s="17"/>
    </row>
    <row r="4" spans="1:13" x14ac:dyDescent="0.25">
      <c r="A4" s="8" t="s">
        <v>231</v>
      </c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x14ac:dyDescent="0.25">
      <c r="A5" s="8"/>
      <c r="B5" s="11" t="s">
        <v>239</v>
      </c>
      <c r="C5" s="8" t="s">
        <v>120</v>
      </c>
      <c r="D5" s="8" t="s">
        <v>489</v>
      </c>
      <c r="E5" s="11"/>
      <c r="F5" s="11"/>
      <c r="H5" s="9"/>
      <c r="I5" s="9"/>
      <c r="J5" s="9"/>
      <c r="K5" s="9"/>
      <c r="L5" s="9"/>
      <c r="M5" s="9"/>
    </row>
    <row r="6" spans="1:13" x14ac:dyDescent="0.25">
      <c r="A6" s="9">
        <v>1</v>
      </c>
      <c r="B6" s="28">
        <v>140</v>
      </c>
      <c r="C6" s="9" t="s">
        <v>205</v>
      </c>
      <c r="D6" s="10" t="s">
        <v>721</v>
      </c>
      <c r="E6" s="28"/>
      <c r="F6" s="28"/>
      <c r="H6" s="9"/>
      <c r="I6" s="9"/>
      <c r="J6" s="9"/>
      <c r="K6" s="9"/>
      <c r="L6" s="9"/>
      <c r="M6" s="9"/>
    </row>
    <row r="7" spans="1:13" x14ac:dyDescent="0.25">
      <c r="A7" s="9">
        <v>1</v>
      </c>
      <c r="B7" s="28">
        <v>140</v>
      </c>
      <c r="C7" s="9" t="s">
        <v>623</v>
      </c>
      <c r="D7" s="10" t="s">
        <v>722</v>
      </c>
      <c r="E7" s="28"/>
      <c r="F7" s="28"/>
      <c r="H7" s="9"/>
      <c r="I7" s="9"/>
      <c r="J7" s="9"/>
      <c r="K7" s="9"/>
      <c r="L7" s="9"/>
      <c r="M7" s="9"/>
    </row>
    <row r="8" spans="1:13" x14ac:dyDescent="0.25">
      <c r="A8" s="9">
        <v>1</v>
      </c>
      <c r="B8" s="28">
        <v>140</v>
      </c>
      <c r="C8" s="9" t="s">
        <v>651</v>
      </c>
      <c r="D8" s="10" t="s">
        <v>725</v>
      </c>
      <c r="E8" s="28"/>
      <c r="F8" s="28"/>
      <c r="H8" s="9"/>
      <c r="I8" s="9"/>
      <c r="J8" s="9"/>
      <c r="K8" s="9"/>
      <c r="L8" s="9"/>
      <c r="M8" s="9"/>
    </row>
    <row r="9" spans="1:13" x14ac:dyDescent="0.25">
      <c r="A9" s="9">
        <v>1</v>
      </c>
      <c r="B9" s="28">
        <v>140</v>
      </c>
      <c r="C9" s="9" t="s">
        <v>652</v>
      </c>
      <c r="D9" s="10" t="s">
        <v>715</v>
      </c>
      <c r="E9" s="28"/>
      <c r="F9" s="28"/>
      <c r="H9" s="9"/>
      <c r="I9" s="9"/>
      <c r="J9" s="9"/>
      <c r="K9" s="9"/>
      <c r="L9" s="9"/>
      <c r="M9" s="9"/>
    </row>
    <row r="10" spans="1:13" x14ac:dyDescent="0.25">
      <c r="A10" s="9">
        <v>5</v>
      </c>
      <c r="B10" s="28">
        <v>139</v>
      </c>
      <c r="C10" s="9" t="s">
        <v>234</v>
      </c>
      <c r="D10" s="10" t="s">
        <v>704</v>
      </c>
      <c r="E10" s="28"/>
      <c r="F10" s="28"/>
      <c r="H10" s="9"/>
      <c r="I10" s="9"/>
      <c r="J10" s="9"/>
      <c r="K10" s="9"/>
      <c r="L10" s="9"/>
      <c r="M10" s="9"/>
    </row>
    <row r="11" spans="1:13" x14ac:dyDescent="0.25">
      <c r="A11" s="9">
        <v>5</v>
      </c>
      <c r="B11" s="28">
        <v>139</v>
      </c>
      <c r="C11" s="9" t="s">
        <v>537</v>
      </c>
      <c r="D11" s="10" t="s">
        <v>723</v>
      </c>
      <c r="E11" s="28"/>
      <c r="F11" s="28"/>
      <c r="H11" s="9"/>
      <c r="I11" s="9"/>
      <c r="J11" s="9"/>
      <c r="K11" s="9"/>
      <c r="L11" s="9"/>
      <c r="M11" s="9"/>
    </row>
    <row r="12" spans="1:13" x14ac:dyDescent="0.25">
      <c r="A12" s="9">
        <v>5</v>
      </c>
      <c r="B12" s="28">
        <v>139</v>
      </c>
      <c r="C12" s="9" t="s">
        <v>549</v>
      </c>
      <c r="D12" s="10" t="s">
        <v>725</v>
      </c>
      <c r="E12" s="28"/>
      <c r="F12" s="28"/>
      <c r="H12" s="9"/>
      <c r="I12" s="9"/>
      <c r="J12" s="9"/>
      <c r="K12" s="9"/>
      <c r="L12" s="9"/>
      <c r="M12" s="9"/>
    </row>
    <row r="13" spans="1:13" x14ac:dyDescent="0.25">
      <c r="A13" s="9">
        <v>5</v>
      </c>
      <c r="B13" s="28">
        <v>139</v>
      </c>
      <c r="C13" s="9" t="s">
        <v>636</v>
      </c>
      <c r="D13" s="10" t="s">
        <v>701</v>
      </c>
      <c r="E13" s="28"/>
      <c r="F13" s="28"/>
      <c r="H13" s="9"/>
      <c r="I13" s="9"/>
      <c r="J13" s="9"/>
      <c r="K13" s="9"/>
      <c r="L13" s="9"/>
      <c r="M13" s="9"/>
    </row>
    <row r="14" spans="1:13" x14ac:dyDescent="0.25">
      <c r="A14" s="9">
        <v>9</v>
      </c>
      <c r="B14" s="28">
        <v>138</v>
      </c>
      <c r="C14" s="9" t="s">
        <v>624</v>
      </c>
      <c r="D14" s="10" t="s">
        <v>704</v>
      </c>
      <c r="E14" s="28"/>
      <c r="F14" s="28"/>
      <c r="H14" s="9"/>
      <c r="I14" s="9"/>
      <c r="J14" s="9"/>
      <c r="K14" s="9"/>
      <c r="L14" s="9"/>
      <c r="M14" s="9"/>
    </row>
    <row r="15" spans="1:13" x14ac:dyDescent="0.25">
      <c r="A15" s="9">
        <v>9</v>
      </c>
      <c r="B15" s="28">
        <v>138</v>
      </c>
      <c r="C15" s="9" t="s">
        <v>484</v>
      </c>
      <c r="D15" s="10" t="s">
        <v>724</v>
      </c>
      <c r="E15" s="28"/>
      <c r="F15" s="28"/>
      <c r="H15" s="9"/>
      <c r="I15" s="9"/>
      <c r="J15" s="9"/>
      <c r="K15" s="9"/>
      <c r="L15" s="9"/>
      <c r="M15" s="9"/>
    </row>
    <row r="16" spans="1:13" x14ac:dyDescent="0.25">
      <c r="A16" s="9">
        <v>9</v>
      </c>
      <c r="B16" s="28">
        <v>138</v>
      </c>
      <c r="C16" s="9" t="s">
        <v>653</v>
      </c>
      <c r="D16" s="10" t="s">
        <v>726</v>
      </c>
      <c r="E16" s="28"/>
      <c r="F16" s="28"/>
      <c r="H16" s="9"/>
      <c r="I16" s="9"/>
      <c r="J16" s="9"/>
      <c r="K16" s="9"/>
      <c r="L16" s="9"/>
      <c r="M16" s="9"/>
    </row>
    <row r="17" spans="1:13" x14ac:dyDescent="0.25">
      <c r="A17" s="9">
        <v>12</v>
      </c>
      <c r="B17" s="28">
        <v>137</v>
      </c>
      <c r="C17" s="9" t="s">
        <v>235</v>
      </c>
      <c r="D17" s="10" t="s">
        <v>727</v>
      </c>
      <c r="E17" s="28"/>
      <c r="F17" s="28"/>
      <c r="H17" s="9"/>
      <c r="I17" s="9"/>
      <c r="J17" s="9"/>
      <c r="K17" s="9"/>
      <c r="L17" s="9"/>
      <c r="M17" s="9"/>
    </row>
    <row r="18" spans="1:13" x14ac:dyDescent="0.25">
      <c r="A18" s="9">
        <v>12</v>
      </c>
      <c r="B18" s="28">
        <v>137</v>
      </c>
      <c r="C18" s="9" t="s">
        <v>236</v>
      </c>
      <c r="D18" s="10" t="s">
        <v>704</v>
      </c>
      <c r="E18" s="28"/>
      <c r="F18" s="28"/>
      <c r="H18" s="9"/>
      <c r="I18" s="9"/>
      <c r="J18" s="9"/>
      <c r="K18" s="9"/>
      <c r="L18" s="9"/>
      <c r="M18" s="9"/>
    </row>
    <row r="19" spans="1:13" x14ac:dyDescent="0.25">
      <c r="A19" s="9">
        <v>12</v>
      </c>
      <c r="B19" s="28">
        <v>137</v>
      </c>
      <c r="C19" s="9" t="s">
        <v>237</v>
      </c>
      <c r="D19" s="10" t="s">
        <v>705</v>
      </c>
      <c r="E19" s="28"/>
      <c r="F19" s="28"/>
      <c r="H19" s="9"/>
      <c r="I19" s="9"/>
      <c r="J19" s="9"/>
      <c r="K19" s="9"/>
      <c r="L19" s="9"/>
      <c r="M19" s="9"/>
    </row>
    <row r="20" spans="1:13" x14ac:dyDescent="0.25">
      <c r="A20" s="9">
        <v>12</v>
      </c>
      <c r="B20" s="28">
        <v>137</v>
      </c>
      <c r="C20" s="9" t="s">
        <v>238</v>
      </c>
      <c r="D20" s="10" t="s">
        <v>728</v>
      </c>
      <c r="E20" s="28"/>
      <c r="F20" s="28"/>
      <c r="H20" s="9"/>
      <c r="I20" s="9"/>
      <c r="J20" s="9"/>
      <c r="K20" s="9"/>
      <c r="L20" s="9"/>
      <c r="M20" s="9"/>
    </row>
    <row r="21" spans="1:13" x14ac:dyDescent="0.25">
      <c r="A21" s="9">
        <v>12</v>
      </c>
      <c r="B21" s="28">
        <v>137</v>
      </c>
      <c r="C21" s="9" t="s">
        <v>584</v>
      </c>
      <c r="D21" s="10" t="s">
        <v>729</v>
      </c>
      <c r="E21" s="28"/>
      <c r="F21" s="28"/>
      <c r="H21" s="9"/>
      <c r="I21" s="9"/>
      <c r="J21" s="9"/>
      <c r="K21" s="9"/>
      <c r="L21" s="9"/>
      <c r="M21" s="9"/>
    </row>
    <row r="22" spans="1:13" x14ac:dyDescent="0.25">
      <c r="A22" s="9">
        <v>12</v>
      </c>
      <c r="B22" s="28">
        <v>137</v>
      </c>
      <c r="C22" s="9" t="s">
        <v>585</v>
      </c>
      <c r="D22" s="10" t="s">
        <v>730</v>
      </c>
      <c r="E22" s="28"/>
      <c r="F22" s="28"/>
      <c r="H22" s="9"/>
      <c r="I22" s="9"/>
      <c r="J22" s="9"/>
      <c r="K22" s="9"/>
      <c r="L22" s="9"/>
      <c r="M22" s="9"/>
    </row>
    <row r="23" spans="1:13" x14ac:dyDescent="0.25">
      <c r="A23" s="9">
        <v>12</v>
      </c>
      <c r="B23" s="28">
        <v>137</v>
      </c>
      <c r="C23" s="9" t="s">
        <v>35</v>
      </c>
      <c r="D23" s="10" t="s">
        <v>710</v>
      </c>
      <c r="E23" s="28"/>
      <c r="F23" s="28"/>
      <c r="H23" s="9"/>
      <c r="I23" s="9"/>
      <c r="J23" s="9"/>
      <c r="K23" s="9"/>
      <c r="L23" s="9"/>
      <c r="M23" s="9"/>
    </row>
    <row r="24" spans="1:13" x14ac:dyDescent="0.25">
      <c r="A24" s="9">
        <v>12</v>
      </c>
      <c r="B24" s="28">
        <v>137</v>
      </c>
      <c r="C24" s="9" t="s">
        <v>586</v>
      </c>
      <c r="D24" s="10" t="s">
        <v>710</v>
      </c>
      <c r="E24" s="28"/>
      <c r="F24" s="28"/>
      <c r="H24" s="9"/>
      <c r="I24" s="9"/>
      <c r="J24" s="9"/>
      <c r="K24" s="9"/>
      <c r="L24" s="9"/>
      <c r="M24" s="9"/>
    </row>
    <row r="25" spans="1:13" x14ac:dyDescent="0.25">
      <c r="A25" s="9">
        <v>12</v>
      </c>
      <c r="B25" s="28">
        <v>137</v>
      </c>
      <c r="C25" s="9" t="s">
        <v>587</v>
      </c>
      <c r="D25" s="10" t="s">
        <v>731</v>
      </c>
      <c r="E25" s="28"/>
      <c r="F25" s="28"/>
      <c r="H25" s="9"/>
      <c r="I25" s="9"/>
      <c r="J25" s="9"/>
      <c r="K25" s="9"/>
      <c r="L25" s="9"/>
      <c r="M25" s="9"/>
    </row>
    <row r="26" spans="1:13" x14ac:dyDescent="0.25">
      <c r="A26" s="9">
        <v>12</v>
      </c>
      <c r="B26" s="28">
        <v>137</v>
      </c>
      <c r="C26" s="9" t="s">
        <v>588</v>
      </c>
      <c r="D26" s="10" t="s">
        <v>732</v>
      </c>
      <c r="E26" s="28"/>
      <c r="F26" s="28"/>
      <c r="H26" s="9"/>
      <c r="I26" s="9"/>
      <c r="J26" s="9"/>
      <c r="K26" s="9"/>
      <c r="L26" s="9"/>
      <c r="M26" s="9"/>
    </row>
    <row r="27" spans="1:13" x14ac:dyDescent="0.25">
      <c r="A27" s="9">
        <v>12</v>
      </c>
      <c r="B27" s="28">
        <v>137</v>
      </c>
      <c r="C27" s="9" t="s">
        <v>583</v>
      </c>
      <c r="D27" s="10" t="s">
        <v>724</v>
      </c>
      <c r="E27" s="28"/>
      <c r="F27" s="28"/>
      <c r="H27" s="9"/>
      <c r="I27" s="9"/>
      <c r="J27" s="9"/>
      <c r="K27" s="9"/>
      <c r="L27" s="9"/>
      <c r="M27" s="9"/>
    </row>
    <row r="28" spans="1:13" x14ac:dyDescent="0.25">
      <c r="A28" s="9">
        <v>12</v>
      </c>
      <c r="B28" s="28">
        <v>137</v>
      </c>
      <c r="C28" s="9" t="s">
        <v>548</v>
      </c>
      <c r="D28" s="10" t="s">
        <v>721</v>
      </c>
      <c r="E28" s="28"/>
      <c r="F28" s="28"/>
      <c r="H28" s="9"/>
      <c r="I28" s="9"/>
      <c r="J28" s="9"/>
      <c r="K28" s="9"/>
      <c r="L28" s="9"/>
      <c r="M28" s="9"/>
    </row>
    <row r="29" spans="1:13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25">
      <c r="A30" s="8" t="s">
        <v>300</v>
      </c>
      <c r="B30" s="11"/>
      <c r="C30" s="9"/>
      <c r="D30" s="8" t="s">
        <v>489</v>
      </c>
      <c r="E30" s="11"/>
      <c r="F30" s="11"/>
      <c r="G30" s="9"/>
      <c r="H30" s="9"/>
      <c r="I30" s="9"/>
      <c r="J30" s="9"/>
      <c r="K30" s="9"/>
      <c r="L30" s="9"/>
      <c r="M30" s="9"/>
    </row>
    <row r="31" spans="1:13" x14ac:dyDescent="0.25">
      <c r="A31" s="67">
        <f>_xlfn.RANK.EQ(B31,$B$31:$B$51)</f>
        <v>1</v>
      </c>
      <c r="B31" s="28">
        <v>213</v>
      </c>
      <c r="C31" s="9" t="s">
        <v>240</v>
      </c>
      <c r="D31" s="10" t="s">
        <v>733</v>
      </c>
      <c r="E31" s="28"/>
      <c r="F31" s="28"/>
      <c r="H31" s="9"/>
      <c r="I31" s="9"/>
      <c r="J31" s="9"/>
      <c r="K31" s="9"/>
      <c r="L31" s="9"/>
      <c r="M31" s="9"/>
    </row>
    <row r="32" spans="1:13" ht="15.75" x14ac:dyDescent="0.25">
      <c r="A32" s="9"/>
      <c r="B32" s="9"/>
      <c r="C32" s="51" t="s">
        <v>443</v>
      </c>
      <c r="D32" s="10"/>
      <c r="E32" s="9"/>
      <c r="F32" s="9"/>
      <c r="H32" s="9"/>
      <c r="I32" s="9"/>
      <c r="J32" s="9"/>
      <c r="K32" s="9"/>
      <c r="L32" s="9"/>
      <c r="M32" s="9"/>
    </row>
    <row r="33" spans="1:13" x14ac:dyDescent="0.25">
      <c r="A33" s="67">
        <f>_xlfn.RANK.EQ(B33,$B$31:$B$51)</f>
        <v>2</v>
      </c>
      <c r="B33" s="28">
        <v>212</v>
      </c>
      <c r="C33" s="9" t="s">
        <v>253</v>
      </c>
      <c r="D33" s="10" t="s">
        <v>734</v>
      </c>
      <c r="E33" s="28"/>
      <c r="F33" s="28"/>
      <c r="H33" s="9"/>
      <c r="I33" s="9"/>
      <c r="J33" s="9"/>
      <c r="K33" s="9"/>
      <c r="L33" s="9"/>
      <c r="M33" s="9"/>
    </row>
    <row r="34" spans="1:13" x14ac:dyDescent="0.25">
      <c r="A34" s="67">
        <f t="shared" ref="A34:A51" si="0">_xlfn.RANK.EQ(B34,$B$31:$B$51)</f>
        <v>3</v>
      </c>
      <c r="B34" s="28">
        <v>182</v>
      </c>
      <c r="C34" s="9" t="s">
        <v>269</v>
      </c>
      <c r="D34" s="10" t="s">
        <v>735</v>
      </c>
      <c r="E34" s="28"/>
      <c r="F34" s="28"/>
      <c r="H34" s="9"/>
      <c r="I34" s="9"/>
      <c r="J34" s="9"/>
      <c r="K34" s="9"/>
      <c r="L34" s="9"/>
      <c r="M34" s="9"/>
    </row>
    <row r="35" spans="1:13" x14ac:dyDescent="0.25">
      <c r="A35" s="67">
        <f t="shared" si="0"/>
        <v>4</v>
      </c>
      <c r="B35" s="28">
        <v>144</v>
      </c>
      <c r="C35" s="9" t="s">
        <v>254</v>
      </c>
      <c r="D35" s="10" t="s">
        <v>736</v>
      </c>
      <c r="E35" s="28"/>
      <c r="F35" s="28"/>
      <c r="H35" s="9"/>
      <c r="I35" s="9"/>
      <c r="J35" s="9"/>
      <c r="K35" s="9"/>
      <c r="L35" s="9"/>
      <c r="M35" s="9"/>
    </row>
    <row r="36" spans="1:13" x14ac:dyDescent="0.25">
      <c r="A36" s="67">
        <f t="shared" si="0"/>
        <v>5</v>
      </c>
      <c r="B36" s="28">
        <v>135</v>
      </c>
      <c r="C36" s="9" t="s">
        <v>255</v>
      </c>
      <c r="D36" s="10" t="s">
        <v>737</v>
      </c>
      <c r="E36" s="28"/>
      <c r="F36" s="28"/>
      <c r="H36" s="9"/>
      <c r="I36" s="9"/>
      <c r="J36" s="9"/>
      <c r="K36" s="9"/>
      <c r="L36" s="9"/>
      <c r="M36" s="9"/>
    </row>
    <row r="37" spans="1:13" x14ac:dyDescent="0.25">
      <c r="A37" s="67">
        <f t="shared" si="0"/>
        <v>6</v>
      </c>
      <c r="B37" s="28">
        <v>134</v>
      </c>
      <c r="C37" s="9" t="s">
        <v>132</v>
      </c>
      <c r="D37" s="10" t="s">
        <v>738</v>
      </c>
      <c r="E37" s="28"/>
      <c r="F37" s="28"/>
      <c r="H37" s="9"/>
      <c r="I37" s="9"/>
      <c r="J37" s="9"/>
      <c r="K37" s="9"/>
      <c r="L37" s="9"/>
      <c r="M37" s="9"/>
    </row>
    <row r="38" spans="1:13" x14ac:dyDescent="0.25">
      <c r="A38" s="67">
        <f t="shared" si="0"/>
        <v>7</v>
      </c>
      <c r="B38" s="28">
        <v>133</v>
      </c>
      <c r="C38" s="9" t="s">
        <v>257</v>
      </c>
      <c r="D38" s="10" t="s">
        <v>739</v>
      </c>
      <c r="E38" s="28"/>
      <c r="F38" s="28"/>
      <c r="H38" s="9"/>
      <c r="I38" s="9"/>
      <c r="J38" s="9"/>
      <c r="K38" s="9"/>
      <c r="L38" s="9"/>
      <c r="M38" s="9"/>
    </row>
    <row r="39" spans="1:13" x14ac:dyDescent="0.25">
      <c r="A39" s="67">
        <f t="shared" si="0"/>
        <v>8</v>
      </c>
      <c r="B39" s="58">
        <f>G39+H39</f>
        <v>132</v>
      </c>
      <c r="C39" s="8" t="s">
        <v>898</v>
      </c>
      <c r="D39" s="29" t="s">
        <v>933</v>
      </c>
      <c r="E39" s="11"/>
      <c r="F39" s="11"/>
      <c r="G39" s="9">
        <v>95</v>
      </c>
      <c r="H39" s="9">
        <v>37</v>
      </c>
      <c r="I39" s="9"/>
      <c r="J39" s="9"/>
      <c r="K39" s="9"/>
      <c r="L39" s="9"/>
      <c r="M39" s="9"/>
    </row>
    <row r="40" spans="1:13" x14ac:dyDescent="0.25">
      <c r="A40" s="67">
        <f t="shared" si="0"/>
        <v>9</v>
      </c>
      <c r="B40" s="28">
        <v>128</v>
      </c>
      <c r="C40" s="9" t="s">
        <v>134</v>
      </c>
      <c r="D40" s="10" t="s">
        <v>740</v>
      </c>
      <c r="E40" s="28"/>
      <c r="F40" s="28"/>
      <c r="H40" s="9"/>
      <c r="I40" s="9"/>
      <c r="J40" s="9"/>
      <c r="K40" s="9"/>
      <c r="L40" s="9"/>
      <c r="M40" s="9"/>
    </row>
    <row r="41" spans="1:13" x14ac:dyDescent="0.25">
      <c r="A41" s="67">
        <f t="shared" si="0"/>
        <v>10</v>
      </c>
      <c r="B41" s="28">
        <v>127</v>
      </c>
      <c r="C41" s="9" t="s">
        <v>259</v>
      </c>
      <c r="D41" s="10" t="s">
        <v>741</v>
      </c>
      <c r="E41" s="28"/>
      <c r="F41" s="28"/>
      <c r="H41" s="9"/>
      <c r="I41" s="9"/>
      <c r="J41" s="9"/>
      <c r="K41" s="9"/>
      <c r="L41" s="9"/>
      <c r="M41" s="9"/>
    </row>
    <row r="42" spans="1:13" x14ac:dyDescent="0.25">
      <c r="A42" s="67">
        <f t="shared" si="0"/>
        <v>11</v>
      </c>
      <c r="B42" s="28">
        <v>125</v>
      </c>
      <c r="C42" s="9" t="s">
        <v>549</v>
      </c>
      <c r="D42" s="10" t="s">
        <v>725</v>
      </c>
      <c r="E42" s="28"/>
      <c r="F42" s="28"/>
      <c r="H42" s="9"/>
      <c r="I42" s="9"/>
      <c r="J42" s="9"/>
      <c r="K42" s="9"/>
      <c r="L42" s="9"/>
      <c r="M42" s="9"/>
    </row>
    <row r="43" spans="1:13" x14ac:dyDescent="0.25">
      <c r="A43" s="67">
        <f t="shared" si="0"/>
        <v>11</v>
      </c>
      <c r="B43" s="28">
        <v>125</v>
      </c>
      <c r="C43" s="9" t="s">
        <v>512</v>
      </c>
      <c r="D43" s="10" t="s">
        <v>725</v>
      </c>
      <c r="E43" s="28"/>
      <c r="F43" s="28"/>
      <c r="H43" s="9"/>
      <c r="I43" s="9"/>
      <c r="J43" s="9"/>
      <c r="K43" s="9"/>
      <c r="L43" s="9"/>
      <c r="M43" s="9"/>
    </row>
    <row r="44" spans="1:13" x14ac:dyDescent="0.25">
      <c r="A44" s="67">
        <f t="shared" si="0"/>
        <v>13</v>
      </c>
      <c r="B44" s="28">
        <v>123</v>
      </c>
      <c r="C44" s="9" t="s">
        <v>260</v>
      </c>
      <c r="D44" s="10" t="s">
        <v>742</v>
      </c>
      <c r="E44" s="28"/>
      <c r="F44" s="28"/>
      <c r="H44" s="9"/>
      <c r="I44" s="9"/>
      <c r="J44" s="9"/>
      <c r="K44" s="9"/>
      <c r="L44" s="9"/>
      <c r="M44" s="9"/>
    </row>
    <row r="45" spans="1:13" x14ac:dyDescent="0.25">
      <c r="A45" s="67">
        <f t="shared" si="0"/>
        <v>14</v>
      </c>
      <c r="B45" s="43">
        <v>117</v>
      </c>
      <c r="C45" s="9" t="s">
        <v>256</v>
      </c>
      <c r="D45" s="10" t="s">
        <v>743</v>
      </c>
      <c r="E45" s="28"/>
      <c r="F45" s="28"/>
      <c r="H45" s="9"/>
      <c r="I45" s="9"/>
      <c r="J45" s="9"/>
      <c r="K45" s="9"/>
      <c r="L45" s="9"/>
      <c r="M45" s="9"/>
    </row>
    <row r="46" spans="1:13" x14ac:dyDescent="0.25">
      <c r="A46" s="67">
        <f t="shared" si="0"/>
        <v>15</v>
      </c>
      <c r="B46" s="28">
        <v>116</v>
      </c>
      <c r="C46" s="9" t="s">
        <v>261</v>
      </c>
      <c r="D46" s="10" t="s">
        <v>744</v>
      </c>
      <c r="E46" s="28"/>
      <c r="F46" s="28"/>
      <c r="H46" s="9"/>
      <c r="I46" s="9"/>
      <c r="J46" s="9"/>
      <c r="K46" s="9"/>
      <c r="L46" s="9"/>
      <c r="M46" s="9"/>
    </row>
    <row r="47" spans="1:13" x14ac:dyDescent="0.25">
      <c r="A47" s="67">
        <f t="shared" si="0"/>
        <v>15</v>
      </c>
      <c r="B47" s="60">
        <f>G47+H47</f>
        <v>116</v>
      </c>
      <c r="C47" s="8" t="s">
        <v>847</v>
      </c>
      <c r="D47" s="29" t="s">
        <v>860</v>
      </c>
      <c r="G47">
        <v>116</v>
      </c>
      <c r="J47" s="9"/>
      <c r="K47" s="9"/>
      <c r="L47" s="9"/>
      <c r="M47" s="9"/>
    </row>
    <row r="48" spans="1:13" x14ac:dyDescent="0.25">
      <c r="A48" s="67">
        <f t="shared" si="0"/>
        <v>17</v>
      </c>
      <c r="B48" s="43">
        <v>114</v>
      </c>
      <c r="C48" s="52" t="s">
        <v>258</v>
      </c>
      <c r="D48" s="10" t="s">
        <v>745</v>
      </c>
      <c r="E48" s="28"/>
      <c r="F48" s="28"/>
      <c r="H48" s="9"/>
      <c r="J48" s="9"/>
      <c r="K48" s="9"/>
      <c r="L48" s="9"/>
      <c r="M48" s="9"/>
    </row>
    <row r="49" spans="1:13" x14ac:dyDescent="0.25">
      <c r="A49" s="67">
        <f t="shared" si="0"/>
        <v>18</v>
      </c>
      <c r="B49" s="60">
        <f>G49+H49</f>
        <v>112</v>
      </c>
      <c r="C49" s="8" t="s">
        <v>649</v>
      </c>
      <c r="D49" s="29" t="s">
        <v>859</v>
      </c>
      <c r="E49" s="11"/>
      <c r="F49" s="11"/>
      <c r="G49" s="9">
        <v>112</v>
      </c>
      <c r="H49" s="9"/>
      <c r="I49" s="9"/>
      <c r="J49" s="9"/>
      <c r="K49" s="9"/>
      <c r="L49" s="9"/>
      <c r="M49" s="9"/>
    </row>
    <row r="50" spans="1:13" x14ac:dyDescent="0.25">
      <c r="A50" s="67">
        <f t="shared" si="0"/>
        <v>19</v>
      </c>
      <c r="B50" s="28">
        <v>111</v>
      </c>
      <c r="C50" s="9" t="s">
        <v>262</v>
      </c>
      <c r="D50" s="10" t="s">
        <v>746</v>
      </c>
      <c r="E50" s="28"/>
      <c r="F50" s="28"/>
      <c r="H50" s="9"/>
      <c r="I50" s="9"/>
      <c r="J50" s="9"/>
      <c r="K50" s="9"/>
      <c r="L50" s="9"/>
      <c r="M50" s="9"/>
    </row>
    <row r="51" spans="1:13" x14ac:dyDescent="0.25">
      <c r="A51" s="67">
        <f t="shared" si="0"/>
        <v>19</v>
      </c>
      <c r="B51" s="28">
        <v>111</v>
      </c>
      <c r="C51" s="9" t="s">
        <v>228</v>
      </c>
      <c r="D51" s="10" t="s">
        <v>732</v>
      </c>
      <c r="E51" s="28"/>
      <c r="F51" s="28"/>
      <c r="H51" s="9"/>
      <c r="I51" s="9"/>
      <c r="J51" s="9"/>
      <c r="K51" s="9"/>
      <c r="L51" s="9"/>
      <c r="M51" s="9"/>
    </row>
    <row r="52" spans="1:13" x14ac:dyDescent="0.25">
      <c r="A52" s="9"/>
      <c r="B52" s="28">
        <v>109</v>
      </c>
      <c r="C52" s="9" t="s">
        <v>268</v>
      </c>
      <c r="D52" s="10" t="s">
        <v>724</v>
      </c>
      <c r="E52" s="28"/>
      <c r="F52" s="28"/>
      <c r="H52" s="9"/>
      <c r="I52" s="9"/>
      <c r="J52" s="9"/>
      <c r="K52" s="9"/>
      <c r="L52" s="9"/>
      <c r="M52" s="9"/>
    </row>
    <row r="53" spans="1:13" x14ac:dyDescent="0.25">
      <c r="A53" s="9"/>
      <c r="B53" s="28">
        <v>106</v>
      </c>
      <c r="C53" s="9" t="s">
        <v>263</v>
      </c>
      <c r="D53" s="10" t="s">
        <v>747</v>
      </c>
      <c r="E53" s="28"/>
      <c r="F53" s="28"/>
      <c r="H53" s="9"/>
      <c r="J53" s="9"/>
      <c r="K53" s="9"/>
      <c r="L53" s="9"/>
      <c r="M53" s="9"/>
    </row>
    <row r="54" spans="1:13" x14ac:dyDescent="0.25">
      <c r="A54" s="9"/>
      <c r="B54" s="43">
        <v>103</v>
      </c>
      <c r="C54" s="9" t="s">
        <v>264</v>
      </c>
      <c r="D54" s="10" t="s">
        <v>750</v>
      </c>
      <c r="E54" s="28"/>
      <c r="F54" s="28"/>
      <c r="H54" s="9"/>
      <c r="I54" s="9"/>
      <c r="J54" s="9"/>
      <c r="K54" s="9"/>
      <c r="L54" s="9"/>
      <c r="M54" s="9"/>
    </row>
    <row r="55" spans="1:13" x14ac:dyDescent="0.25">
      <c r="A55" s="9"/>
      <c r="B55" s="28">
        <v>103</v>
      </c>
      <c r="C55" s="9" t="s">
        <v>484</v>
      </c>
      <c r="D55" s="10" t="s">
        <v>724</v>
      </c>
      <c r="E55" s="28"/>
      <c r="F55" s="28"/>
      <c r="H55" s="9"/>
      <c r="I55" s="9"/>
      <c r="K55" s="9"/>
      <c r="L55" s="9"/>
      <c r="M55" s="9"/>
    </row>
    <row r="56" spans="1:13" x14ac:dyDescent="0.25">
      <c r="A56" s="9"/>
      <c r="B56" s="43">
        <v>102</v>
      </c>
      <c r="C56" s="9" t="s">
        <v>252</v>
      </c>
      <c r="D56" s="10" t="s">
        <v>748</v>
      </c>
      <c r="E56" s="28"/>
      <c r="F56" s="28"/>
      <c r="H56" s="9"/>
      <c r="K56" s="9"/>
      <c r="L56" s="9"/>
      <c r="M56" s="9"/>
    </row>
    <row r="57" spans="1:13" x14ac:dyDescent="0.25">
      <c r="A57" s="9"/>
      <c r="B57" s="28">
        <v>101</v>
      </c>
      <c r="C57" s="9" t="s">
        <v>116</v>
      </c>
      <c r="D57" s="10" t="s">
        <v>749</v>
      </c>
      <c r="E57" s="28"/>
      <c r="F57" s="28"/>
      <c r="H57" s="9"/>
      <c r="K57" s="9"/>
      <c r="L57" s="9"/>
      <c r="M57" s="9"/>
    </row>
    <row r="58" spans="1:13" x14ac:dyDescent="0.25">
      <c r="A58" s="9"/>
      <c r="K58" s="9"/>
      <c r="L58" s="9"/>
      <c r="M58" s="9"/>
    </row>
    <row r="59" spans="1:13" x14ac:dyDescent="0.25">
      <c r="A59" s="9"/>
      <c r="B59" s="60">
        <f>G59+H59</f>
        <v>98</v>
      </c>
      <c r="C59" s="8" t="s">
        <v>861</v>
      </c>
      <c r="D59" s="29" t="s">
        <v>860</v>
      </c>
      <c r="E59" s="11"/>
      <c r="F59" s="11"/>
      <c r="G59" s="9">
        <v>98</v>
      </c>
      <c r="H59" s="9"/>
      <c r="K59" s="9"/>
      <c r="L59" s="9"/>
      <c r="M59" s="9"/>
    </row>
    <row r="60" spans="1:13" x14ac:dyDescent="0.25">
      <c r="A60" s="9"/>
      <c r="B60" s="60">
        <f>G60+H60</f>
        <v>86</v>
      </c>
      <c r="C60" s="8" t="s">
        <v>693</v>
      </c>
      <c r="D60" s="29" t="s">
        <v>899</v>
      </c>
      <c r="E60" s="11"/>
      <c r="F60" s="11"/>
      <c r="G60" s="9">
        <v>86</v>
      </c>
      <c r="H60" s="9"/>
      <c r="K60" s="9"/>
      <c r="L60" s="9"/>
      <c r="M60" s="9"/>
    </row>
    <row r="61" spans="1:13" x14ac:dyDescent="0.25">
      <c r="A61" s="9"/>
      <c r="B61" s="9"/>
      <c r="C61" s="9"/>
      <c r="D61" s="9"/>
      <c r="E61" s="9"/>
      <c r="F61" s="9"/>
      <c r="G61" s="10"/>
      <c r="H61" s="9"/>
      <c r="I61" s="9"/>
      <c r="J61" s="9"/>
      <c r="K61" s="9"/>
      <c r="L61" s="9"/>
      <c r="M61" s="9"/>
    </row>
    <row r="62" spans="1:13" x14ac:dyDescent="0.25">
      <c r="A62" s="8" t="s">
        <v>440</v>
      </c>
      <c r="B62" s="8"/>
      <c r="C62" s="9"/>
      <c r="D62" s="8" t="s">
        <v>489</v>
      </c>
      <c r="E62" s="11"/>
      <c r="F62" s="11"/>
      <c r="G62" s="10"/>
      <c r="H62" s="9"/>
      <c r="I62" s="9"/>
      <c r="J62" s="9"/>
      <c r="K62" s="9"/>
      <c r="L62" s="9"/>
      <c r="M62" s="9"/>
    </row>
    <row r="63" spans="1:13" x14ac:dyDescent="0.25">
      <c r="A63" s="67">
        <f>_xlfn.RANK.EQ(B63,$B$63:$B$83)</f>
        <v>1</v>
      </c>
      <c r="B63" s="28">
        <v>106</v>
      </c>
      <c r="C63" s="9" t="s">
        <v>253</v>
      </c>
      <c r="D63" s="10" t="s">
        <v>733</v>
      </c>
      <c r="E63" s="28"/>
      <c r="F63" s="28"/>
      <c r="H63" s="9"/>
      <c r="I63" s="9"/>
      <c r="J63" s="9"/>
      <c r="K63" s="9"/>
      <c r="L63" s="9"/>
      <c r="M63" s="9"/>
    </row>
    <row r="64" spans="1:13" x14ac:dyDescent="0.25">
      <c r="A64" s="67">
        <f t="shared" ref="A64:A83" si="1">_xlfn.RANK.EQ(B64,$B$63:$B$83)</f>
        <v>2</v>
      </c>
      <c r="B64" s="28">
        <v>91</v>
      </c>
      <c r="C64" s="9" t="s">
        <v>240</v>
      </c>
      <c r="D64" s="10" t="s">
        <v>734</v>
      </c>
      <c r="E64" s="28"/>
      <c r="F64" s="28"/>
      <c r="H64" s="9"/>
      <c r="I64" s="9"/>
      <c r="J64" s="9"/>
      <c r="K64" s="9"/>
      <c r="L64" s="9"/>
      <c r="M64" s="9"/>
    </row>
    <row r="65" spans="1:13" x14ac:dyDescent="0.25">
      <c r="A65" s="67">
        <f t="shared" si="1"/>
        <v>3</v>
      </c>
      <c r="B65" s="28">
        <v>81</v>
      </c>
      <c r="C65" s="9" t="s">
        <v>254</v>
      </c>
      <c r="D65" s="10" t="s">
        <v>736</v>
      </c>
      <c r="E65" s="28"/>
      <c r="F65" s="28"/>
      <c r="H65" s="9"/>
      <c r="I65" s="9"/>
      <c r="J65" s="9"/>
      <c r="K65" s="9"/>
      <c r="L65" s="9"/>
      <c r="M65" s="9"/>
    </row>
    <row r="66" spans="1:13" x14ac:dyDescent="0.25">
      <c r="A66" s="67">
        <f t="shared" si="1"/>
        <v>4</v>
      </c>
      <c r="B66" s="58">
        <f>G66+H66</f>
        <v>75</v>
      </c>
      <c r="C66" s="8" t="s">
        <v>898</v>
      </c>
      <c r="D66" s="29" t="s">
        <v>933</v>
      </c>
      <c r="E66" s="11"/>
      <c r="F66" s="11"/>
      <c r="G66" s="9">
        <v>51</v>
      </c>
      <c r="H66" s="9">
        <v>24</v>
      </c>
      <c r="I66" s="9"/>
      <c r="J66" s="9"/>
      <c r="K66" s="9"/>
      <c r="L66" s="9"/>
      <c r="M66" s="9"/>
    </row>
    <row r="67" spans="1:13" x14ac:dyDescent="0.25">
      <c r="A67" s="67">
        <f t="shared" si="1"/>
        <v>5</v>
      </c>
      <c r="B67" s="43">
        <v>73</v>
      </c>
      <c r="C67" s="9" t="s">
        <v>256</v>
      </c>
      <c r="D67" s="10" t="s">
        <v>743</v>
      </c>
      <c r="E67" s="28"/>
      <c r="F67" s="28"/>
      <c r="H67" s="9"/>
      <c r="I67" s="9"/>
      <c r="J67" s="9"/>
      <c r="K67" s="9"/>
      <c r="L67" s="9"/>
      <c r="M67" s="9"/>
    </row>
    <row r="68" spans="1:13" x14ac:dyDescent="0.25">
      <c r="A68" s="67">
        <f t="shared" si="1"/>
        <v>6</v>
      </c>
      <c r="B68" s="28">
        <v>72</v>
      </c>
      <c r="C68" s="9" t="s">
        <v>269</v>
      </c>
      <c r="D68" s="10" t="s">
        <v>735</v>
      </c>
      <c r="E68" s="28"/>
      <c r="F68" s="28"/>
      <c r="H68" s="9"/>
      <c r="I68" s="9"/>
      <c r="J68" s="9"/>
      <c r="K68" s="9"/>
      <c r="L68" s="9"/>
      <c r="M68" s="9"/>
    </row>
    <row r="69" spans="1:13" x14ac:dyDescent="0.25">
      <c r="A69" s="67">
        <f t="shared" si="1"/>
        <v>7</v>
      </c>
      <c r="B69" s="28">
        <v>69</v>
      </c>
      <c r="C69" s="9" t="s">
        <v>255</v>
      </c>
      <c r="D69" s="10" t="s">
        <v>737</v>
      </c>
      <c r="E69" s="28"/>
      <c r="F69" s="28"/>
      <c r="H69" s="9"/>
      <c r="I69" s="9"/>
      <c r="J69" s="9"/>
      <c r="K69" s="9"/>
      <c r="L69" s="9"/>
      <c r="M69" s="9"/>
    </row>
    <row r="70" spans="1:13" x14ac:dyDescent="0.25">
      <c r="A70" s="67">
        <f t="shared" si="1"/>
        <v>8</v>
      </c>
      <c r="B70" s="28">
        <v>61</v>
      </c>
      <c r="C70" s="9" t="s">
        <v>261</v>
      </c>
      <c r="D70" s="10" t="s">
        <v>744</v>
      </c>
      <c r="E70" s="28"/>
      <c r="F70" s="28"/>
      <c r="H70" s="9"/>
      <c r="I70" s="9"/>
      <c r="J70" s="9"/>
      <c r="K70" s="9"/>
      <c r="L70" s="9"/>
      <c r="M70" s="9"/>
    </row>
    <row r="71" spans="1:13" x14ac:dyDescent="0.25">
      <c r="A71" s="67">
        <f t="shared" si="1"/>
        <v>9</v>
      </c>
      <c r="B71" s="28">
        <v>60</v>
      </c>
      <c r="C71" s="9" t="s">
        <v>512</v>
      </c>
      <c r="D71" s="10" t="s">
        <v>725</v>
      </c>
      <c r="E71" s="28"/>
      <c r="F71" s="28"/>
      <c r="H71" s="9"/>
      <c r="I71" s="9"/>
      <c r="J71" s="9"/>
      <c r="K71" s="9"/>
      <c r="L71" s="9"/>
      <c r="M71" s="9"/>
    </row>
    <row r="72" spans="1:13" x14ac:dyDescent="0.25">
      <c r="A72" s="67">
        <f t="shared" si="1"/>
        <v>10</v>
      </c>
      <c r="B72" s="28">
        <v>59</v>
      </c>
      <c r="C72" s="9" t="s">
        <v>134</v>
      </c>
      <c r="D72" s="10" t="s">
        <v>740</v>
      </c>
      <c r="E72" s="28"/>
      <c r="F72" s="28"/>
      <c r="H72" s="9"/>
      <c r="I72" s="9"/>
      <c r="J72" s="9"/>
      <c r="K72" s="9"/>
      <c r="L72" s="9"/>
      <c r="M72" s="9"/>
    </row>
    <row r="73" spans="1:13" x14ac:dyDescent="0.25">
      <c r="A73" s="67">
        <f t="shared" si="1"/>
        <v>11</v>
      </c>
      <c r="B73" s="43">
        <v>58</v>
      </c>
      <c r="C73" s="9" t="s">
        <v>258</v>
      </c>
      <c r="D73" s="10" t="s">
        <v>745</v>
      </c>
      <c r="E73" s="28"/>
      <c r="F73" s="28"/>
      <c r="H73" s="9"/>
      <c r="I73" s="9"/>
      <c r="J73" s="9"/>
      <c r="K73" s="9"/>
      <c r="L73" s="9"/>
      <c r="M73" s="9"/>
    </row>
    <row r="74" spans="1:13" x14ac:dyDescent="0.25">
      <c r="A74" s="67">
        <f t="shared" si="1"/>
        <v>11</v>
      </c>
      <c r="B74" s="28">
        <v>58</v>
      </c>
      <c r="C74" s="9" t="s">
        <v>549</v>
      </c>
      <c r="D74" s="10" t="s">
        <v>725</v>
      </c>
      <c r="E74" s="28"/>
      <c r="F74" s="28"/>
      <c r="H74" s="9"/>
      <c r="I74" s="9"/>
      <c r="J74" s="9"/>
      <c r="K74" s="9"/>
      <c r="L74" s="9"/>
      <c r="M74" s="9"/>
    </row>
    <row r="75" spans="1:13" x14ac:dyDescent="0.25">
      <c r="A75" s="67">
        <f t="shared" si="1"/>
        <v>13</v>
      </c>
      <c r="B75" s="28">
        <v>57</v>
      </c>
      <c r="C75" s="9" t="s">
        <v>263</v>
      </c>
      <c r="D75" s="10" t="s">
        <v>747</v>
      </c>
      <c r="E75" s="28"/>
      <c r="F75" s="28"/>
      <c r="H75" s="9"/>
      <c r="I75" s="9"/>
      <c r="J75" s="9"/>
      <c r="K75" s="9"/>
      <c r="L75" s="9"/>
      <c r="M75" s="9"/>
    </row>
    <row r="76" spans="1:13" x14ac:dyDescent="0.25">
      <c r="A76" s="67">
        <f t="shared" si="1"/>
        <v>14</v>
      </c>
      <c r="B76" s="28">
        <v>55</v>
      </c>
      <c r="C76" s="9" t="s">
        <v>132</v>
      </c>
      <c r="D76" s="10" t="s">
        <v>738</v>
      </c>
      <c r="E76" s="28"/>
      <c r="F76" s="28"/>
      <c r="H76" s="9"/>
      <c r="I76" s="9"/>
      <c r="J76" s="9"/>
      <c r="K76" s="9"/>
      <c r="L76" s="9"/>
      <c r="M76" s="9"/>
    </row>
    <row r="77" spans="1:13" x14ac:dyDescent="0.25">
      <c r="A77" s="67">
        <f t="shared" si="1"/>
        <v>14</v>
      </c>
      <c r="B77" s="28">
        <v>55</v>
      </c>
      <c r="C77" s="9" t="s">
        <v>262</v>
      </c>
      <c r="D77" s="10" t="s">
        <v>746</v>
      </c>
      <c r="E77" s="28"/>
      <c r="F77" s="28"/>
      <c r="H77" s="9"/>
      <c r="I77" s="9"/>
      <c r="J77" s="9"/>
      <c r="K77" s="9"/>
      <c r="L77" s="9"/>
      <c r="M77" s="9"/>
    </row>
    <row r="78" spans="1:13" x14ac:dyDescent="0.25">
      <c r="A78" s="67">
        <f t="shared" si="1"/>
        <v>16</v>
      </c>
      <c r="B78" s="28">
        <v>52</v>
      </c>
      <c r="C78" s="9" t="s">
        <v>260</v>
      </c>
      <c r="D78" s="10" t="s">
        <v>742</v>
      </c>
      <c r="E78" s="28"/>
      <c r="F78" s="28"/>
      <c r="H78" s="9"/>
      <c r="I78" s="9"/>
      <c r="J78" s="9"/>
      <c r="K78" s="9"/>
      <c r="L78" s="9"/>
      <c r="M78" s="9"/>
    </row>
    <row r="79" spans="1:13" x14ac:dyDescent="0.25">
      <c r="A79" s="67">
        <f t="shared" si="1"/>
        <v>16</v>
      </c>
      <c r="B79" s="28">
        <v>52</v>
      </c>
      <c r="C79" s="9" t="s">
        <v>654</v>
      </c>
      <c r="D79" s="10" t="s">
        <v>751</v>
      </c>
      <c r="E79" s="28"/>
      <c r="F79" s="28"/>
      <c r="H79" s="9"/>
      <c r="I79" s="9"/>
      <c r="J79" s="9"/>
      <c r="K79" s="9"/>
      <c r="L79" s="9"/>
      <c r="M79" s="9"/>
    </row>
    <row r="80" spans="1:13" x14ac:dyDescent="0.25">
      <c r="A80" s="67">
        <f t="shared" si="1"/>
        <v>18</v>
      </c>
      <c r="B80" s="28">
        <v>51</v>
      </c>
      <c r="C80" s="9" t="s">
        <v>257</v>
      </c>
      <c r="D80" s="10" t="s">
        <v>739</v>
      </c>
      <c r="E80" s="28"/>
      <c r="F80" s="28"/>
      <c r="H80" s="9"/>
      <c r="I80" s="9"/>
      <c r="J80" s="9"/>
      <c r="K80" s="9"/>
      <c r="L80" s="9"/>
      <c r="M80" s="9"/>
    </row>
    <row r="81" spans="1:13" x14ac:dyDescent="0.25">
      <c r="A81" s="67">
        <f t="shared" si="1"/>
        <v>18</v>
      </c>
      <c r="B81" s="28">
        <v>51</v>
      </c>
      <c r="C81" s="9" t="s">
        <v>539</v>
      </c>
      <c r="D81" s="10" t="s">
        <v>752</v>
      </c>
      <c r="E81" s="28"/>
      <c r="F81" s="28"/>
      <c r="H81" s="9"/>
      <c r="I81" s="9"/>
      <c r="J81" s="9"/>
      <c r="K81" s="9"/>
      <c r="L81" s="9"/>
      <c r="M81" s="9"/>
    </row>
    <row r="82" spans="1:13" x14ac:dyDescent="0.25">
      <c r="A82" s="67">
        <f t="shared" si="1"/>
        <v>20</v>
      </c>
      <c r="B82" s="28">
        <v>50</v>
      </c>
      <c r="C82" s="9" t="s">
        <v>228</v>
      </c>
      <c r="D82" s="10" t="s">
        <v>732</v>
      </c>
      <c r="E82" s="28"/>
      <c r="F82" s="28"/>
      <c r="H82" s="9"/>
      <c r="I82" s="9"/>
      <c r="J82" s="9"/>
      <c r="K82" s="9"/>
      <c r="L82" s="9"/>
      <c r="M82" s="9"/>
    </row>
    <row r="83" spans="1:13" x14ac:dyDescent="0.25">
      <c r="A83" s="67">
        <f t="shared" si="1"/>
        <v>20</v>
      </c>
      <c r="B83" s="28">
        <v>50</v>
      </c>
      <c r="C83" s="9" t="s">
        <v>265</v>
      </c>
      <c r="D83" s="10" t="s">
        <v>753</v>
      </c>
      <c r="E83" s="28"/>
      <c r="F83" s="28"/>
      <c r="H83" s="9"/>
      <c r="I83" s="9"/>
      <c r="J83" s="9"/>
      <c r="K83" s="9"/>
      <c r="L83" s="9"/>
      <c r="M83" s="9"/>
    </row>
    <row r="84" spans="1:13" x14ac:dyDescent="0.25">
      <c r="A84" s="9"/>
      <c r="B84" s="28">
        <v>48</v>
      </c>
      <c r="C84" s="9" t="s">
        <v>275</v>
      </c>
      <c r="D84" s="10" t="s">
        <v>715</v>
      </c>
      <c r="E84" s="28"/>
      <c r="F84" s="28"/>
      <c r="H84" s="9"/>
      <c r="I84" s="9"/>
      <c r="J84" s="9"/>
      <c r="K84" s="9"/>
      <c r="L84" s="9"/>
      <c r="M84" s="9"/>
    </row>
    <row r="85" spans="1:13" x14ac:dyDescent="0.25">
      <c r="A85" s="9"/>
      <c r="B85" s="28">
        <v>47</v>
      </c>
      <c r="C85" s="9" t="s">
        <v>259</v>
      </c>
      <c r="D85" s="10" t="s">
        <v>741</v>
      </c>
      <c r="E85" s="28"/>
      <c r="F85" s="28"/>
      <c r="H85" s="9"/>
      <c r="K85" s="9"/>
      <c r="L85" s="9"/>
      <c r="M85" s="9"/>
    </row>
    <row r="86" spans="1:13" x14ac:dyDescent="0.25">
      <c r="A86" s="9"/>
      <c r="B86" s="60">
        <f>G86+H86</f>
        <v>47</v>
      </c>
      <c r="C86" s="8" t="s">
        <v>861</v>
      </c>
      <c r="D86" s="29" t="s">
        <v>860</v>
      </c>
      <c r="E86" s="11"/>
      <c r="F86" s="11"/>
      <c r="G86" s="9">
        <v>47</v>
      </c>
      <c r="H86" s="9"/>
      <c r="K86" s="9"/>
      <c r="L86" s="9"/>
      <c r="M86" s="9"/>
    </row>
    <row r="87" spans="1:13" x14ac:dyDescent="0.25">
      <c r="A87" s="9"/>
      <c r="K87" s="9"/>
      <c r="L87" s="9"/>
      <c r="M87" s="9"/>
    </row>
    <row r="88" spans="1:13" x14ac:dyDescent="0.25">
      <c r="A88" s="9"/>
      <c r="B88" s="60">
        <f>G88+H88</f>
        <v>46</v>
      </c>
      <c r="C88" s="8" t="s">
        <v>649</v>
      </c>
      <c r="D88" s="29" t="s">
        <v>859</v>
      </c>
      <c r="E88" s="11"/>
      <c r="F88" s="11"/>
      <c r="G88" s="9">
        <v>46</v>
      </c>
      <c r="H88" s="9"/>
      <c r="K88" s="9"/>
      <c r="L88" s="9"/>
      <c r="M88" s="9"/>
    </row>
    <row r="89" spans="1:13" x14ac:dyDescent="0.25">
      <c r="A89" s="9"/>
      <c r="B89" s="60">
        <f>G89+H89</f>
        <v>42</v>
      </c>
      <c r="C89" s="8" t="s">
        <v>847</v>
      </c>
      <c r="D89" s="29" t="s">
        <v>860</v>
      </c>
      <c r="G89">
        <v>42</v>
      </c>
      <c r="K89" s="9"/>
      <c r="L89" s="9"/>
      <c r="M89" s="9"/>
    </row>
    <row r="90" spans="1:13" x14ac:dyDescent="0.25">
      <c r="A90" s="9"/>
      <c r="B90" s="9"/>
      <c r="C90" s="9"/>
      <c r="D90" s="9"/>
      <c r="E90" s="9"/>
      <c r="F90" s="9"/>
      <c r="G90" s="10"/>
      <c r="H90" s="9"/>
      <c r="I90" s="9"/>
      <c r="J90" s="9"/>
      <c r="K90" s="9"/>
      <c r="L90" s="9"/>
      <c r="M90" s="9"/>
    </row>
    <row r="91" spans="1:13" x14ac:dyDescent="0.25">
      <c r="A91" s="8" t="s">
        <v>441</v>
      </c>
      <c r="B91" s="8"/>
      <c r="C91" s="9"/>
      <c r="D91" s="8" t="s">
        <v>489</v>
      </c>
      <c r="E91" s="11"/>
      <c r="F91" s="11"/>
      <c r="G91" s="10"/>
      <c r="H91" s="9"/>
      <c r="I91" s="9"/>
      <c r="J91" s="9"/>
      <c r="K91" s="9"/>
      <c r="L91" s="9"/>
      <c r="M91" s="9"/>
    </row>
    <row r="92" spans="1:13" x14ac:dyDescent="0.25">
      <c r="A92" s="67">
        <f>_xlfn.RANK.EQ(B92,$B$92:$B$112)</f>
        <v>1</v>
      </c>
      <c r="B92" s="28">
        <v>122</v>
      </c>
      <c r="C92" s="9" t="s">
        <v>240</v>
      </c>
      <c r="D92" s="10" t="s">
        <v>734</v>
      </c>
      <c r="E92" s="28"/>
      <c r="F92" s="28"/>
      <c r="H92" s="9"/>
      <c r="I92" s="9"/>
      <c r="J92" s="9"/>
      <c r="K92" s="9"/>
      <c r="L92" s="9"/>
      <c r="M92" s="9"/>
    </row>
    <row r="93" spans="1:13" ht="15.75" x14ac:dyDescent="0.25">
      <c r="A93" s="9"/>
      <c r="B93" s="9"/>
      <c r="C93" s="51" t="s">
        <v>444</v>
      </c>
      <c r="D93" s="10"/>
      <c r="E93" s="9"/>
      <c r="F93" s="9"/>
      <c r="H93" s="9"/>
      <c r="I93" s="9"/>
      <c r="J93" s="9"/>
      <c r="K93" s="9"/>
      <c r="L93" s="9"/>
      <c r="M93" s="9"/>
    </row>
    <row r="94" spans="1:13" x14ac:dyDescent="0.25">
      <c r="A94" s="67">
        <f>_xlfn.RANK.EQ(B94,$B$92:$B$112)</f>
        <v>2</v>
      </c>
      <c r="B94" s="28">
        <v>110</v>
      </c>
      <c r="C94" s="9" t="s">
        <v>269</v>
      </c>
      <c r="D94" s="10" t="s">
        <v>735</v>
      </c>
      <c r="E94" s="28"/>
      <c r="F94" s="28"/>
      <c r="H94" s="9"/>
      <c r="I94" s="9"/>
      <c r="J94" s="9"/>
      <c r="K94" s="9"/>
      <c r="L94" s="9"/>
      <c r="M94" s="9"/>
    </row>
    <row r="95" spans="1:13" x14ac:dyDescent="0.25">
      <c r="A95" s="67">
        <f t="shared" ref="A95:A112" si="2">_xlfn.RANK.EQ(B95,$B$92:$B$112)</f>
        <v>3</v>
      </c>
      <c r="B95" s="28">
        <v>106</v>
      </c>
      <c r="C95" s="9" t="s">
        <v>253</v>
      </c>
      <c r="D95" s="10" t="s">
        <v>733</v>
      </c>
      <c r="E95" s="28"/>
      <c r="F95" s="28"/>
      <c r="H95" s="9"/>
      <c r="I95" s="9"/>
      <c r="J95" s="9"/>
      <c r="K95" s="9"/>
      <c r="L95" s="9"/>
      <c r="M95" s="9"/>
    </row>
    <row r="96" spans="1:13" x14ac:dyDescent="0.25">
      <c r="A96" s="67">
        <f t="shared" si="2"/>
        <v>4</v>
      </c>
      <c r="B96" s="28">
        <v>82</v>
      </c>
      <c r="C96" s="9" t="s">
        <v>257</v>
      </c>
      <c r="D96" s="10" t="s">
        <v>739</v>
      </c>
      <c r="E96" s="28"/>
      <c r="F96" s="28"/>
      <c r="H96" s="9"/>
      <c r="I96" s="9"/>
      <c r="J96" s="9"/>
      <c r="K96" s="9"/>
      <c r="L96" s="9"/>
      <c r="M96" s="9"/>
    </row>
    <row r="97" spans="1:13" x14ac:dyDescent="0.25">
      <c r="A97" s="67">
        <f t="shared" si="2"/>
        <v>5</v>
      </c>
      <c r="B97" s="28">
        <v>80</v>
      </c>
      <c r="C97" s="9" t="s">
        <v>259</v>
      </c>
      <c r="D97" s="10" t="s">
        <v>741</v>
      </c>
      <c r="E97" s="28"/>
      <c r="F97" s="28"/>
      <c r="H97" s="9"/>
      <c r="I97" s="9"/>
      <c r="J97" s="9"/>
      <c r="K97" s="9"/>
      <c r="L97" s="9"/>
      <c r="M97" s="9"/>
    </row>
    <row r="98" spans="1:13" x14ac:dyDescent="0.25">
      <c r="A98" s="67">
        <f t="shared" si="2"/>
        <v>6</v>
      </c>
      <c r="B98" s="28">
        <v>79</v>
      </c>
      <c r="C98" s="9" t="s">
        <v>132</v>
      </c>
      <c r="D98" s="10" t="s">
        <v>738</v>
      </c>
      <c r="E98" s="28"/>
      <c r="F98" s="28"/>
      <c r="H98" s="9"/>
      <c r="I98" s="9"/>
      <c r="J98" s="9"/>
      <c r="K98" s="9"/>
      <c r="L98" s="9"/>
      <c r="M98" s="9"/>
    </row>
    <row r="99" spans="1:13" x14ac:dyDescent="0.25">
      <c r="A99" s="67">
        <f t="shared" si="2"/>
        <v>7</v>
      </c>
      <c r="B99" s="60">
        <f>G99+H99</f>
        <v>74</v>
      </c>
      <c r="C99" s="8" t="s">
        <v>847</v>
      </c>
      <c r="D99" s="29" t="s">
        <v>860</v>
      </c>
      <c r="G99">
        <v>74</v>
      </c>
      <c r="K99" s="9"/>
      <c r="L99" s="9"/>
      <c r="M99" s="9"/>
    </row>
    <row r="100" spans="1:13" x14ac:dyDescent="0.25">
      <c r="A100" s="67">
        <f t="shared" si="2"/>
        <v>8</v>
      </c>
      <c r="B100" s="28">
        <v>71</v>
      </c>
      <c r="C100" s="9" t="s">
        <v>260</v>
      </c>
      <c r="D100" s="10" t="s">
        <v>742</v>
      </c>
      <c r="E100" s="28"/>
      <c r="F100" s="28"/>
      <c r="I100" s="9"/>
      <c r="J100" s="9"/>
      <c r="K100" s="9"/>
      <c r="L100" s="9"/>
      <c r="M100" s="9"/>
    </row>
    <row r="101" spans="1:13" x14ac:dyDescent="0.25">
      <c r="A101" s="67">
        <f t="shared" si="2"/>
        <v>8</v>
      </c>
      <c r="B101" s="58">
        <f>G101+H101</f>
        <v>71</v>
      </c>
      <c r="C101" s="8" t="s">
        <v>950</v>
      </c>
      <c r="D101" s="29" t="s">
        <v>933</v>
      </c>
      <c r="E101" s="11"/>
      <c r="F101" s="11"/>
      <c r="G101" s="9">
        <v>44</v>
      </c>
      <c r="H101" s="9">
        <v>27</v>
      </c>
      <c r="I101" s="9"/>
      <c r="J101" s="9"/>
      <c r="K101" s="9"/>
      <c r="L101" s="9"/>
      <c r="M101" s="9"/>
    </row>
    <row r="102" spans="1:13" x14ac:dyDescent="0.25">
      <c r="A102" s="67">
        <f t="shared" si="2"/>
        <v>10</v>
      </c>
      <c r="B102" s="28">
        <v>69</v>
      </c>
      <c r="C102" s="9" t="s">
        <v>134</v>
      </c>
      <c r="D102" s="10" t="s">
        <v>740</v>
      </c>
      <c r="E102" s="28"/>
      <c r="F102" s="28"/>
      <c r="H102" s="9"/>
      <c r="I102" s="9"/>
      <c r="J102" s="9"/>
      <c r="K102" s="9"/>
      <c r="L102" s="9"/>
      <c r="M102" s="9"/>
    </row>
    <row r="103" spans="1:13" x14ac:dyDescent="0.25">
      <c r="A103" s="67">
        <f t="shared" si="2"/>
        <v>11</v>
      </c>
      <c r="B103" s="28">
        <v>67</v>
      </c>
      <c r="C103" s="9" t="s">
        <v>268</v>
      </c>
      <c r="D103" s="10" t="s">
        <v>724</v>
      </c>
      <c r="E103" s="28"/>
      <c r="F103" s="28"/>
      <c r="H103" s="9"/>
      <c r="I103" s="9"/>
      <c r="J103" s="9"/>
      <c r="K103" s="9"/>
      <c r="L103" s="9"/>
      <c r="M103" s="9"/>
    </row>
    <row r="104" spans="1:13" x14ac:dyDescent="0.25">
      <c r="A104" s="67">
        <f t="shared" si="2"/>
        <v>11</v>
      </c>
      <c r="B104" s="28">
        <v>67</v>
      </c>
      <c r="C104" s="9" t="s">
        <v>549</v>
      </c>
      <c r="D104" s="10" t="s">
        <v>725</v>
      </c>
      <c r="E104" s="28"/>
      <c r="F104" s="28"/>
      <c r="H104" s="9"/>
      <c r="I104" s="9"/>
      <c r="J104" s="9"/>
      <c r="K104" s="9"/>
      <c r="L104" s="9"/>
      <c r="M104" s="9"/>
    </row>
    <row r="105" spans="1:13" x14ac:dyDescent="0.25">
      <c r="A105" s="67">
        <f t="shared" si="2"/>
        <v>13</v>
      </c>
      <c r="B105" s="28">
        <v>66</v>
      </c>
      <c r="C105" s="9" t="s">
        <v>255</v>
      </c>
      <c r="D105" s="10" t="s">
        <v>737</v>
      </c>
      <c r="E105" s="28"/>
      <c r="F105" s="28"/>
      <c r="H105" s="9"/>
      <c r="I105" s="9"/>
      <c r="J105" s="9"/>
      <c r="K105" s="9"/>
      <c r="L105" s="9"/>
      <c r="M105" s="9"/>
    </row>
    <row r="106" spans="1:13" x14ac:dyDescent="0.25">
      <c r="A106" s="67">
        <f t="shared" si="2"/>
        <v>13</v>
      </c>
      <c r="B106" s="28">
        <v>66</v>
      </c>
      <c r="C106" s="9" t="s">
        <v>484</v>
      </c>
      <c r="D106" s="10" t="s">
        <v>724</v>
      </c>
      <c r="E106" s="28"/>
      <c r="F106" s="28"/>
      <c r="H106" s="9"/>
      <c r="I106" s="9"/>
      <c r="J106" s="9"/>
      <c r="K106" s="9"/>
      <c r="L106" s="9"/>
      <c r="M106" s="9"/>
    </row>
    <row r="107" spans="1:13" x14ac:dyDescent="0.25">
      <c r="A107" s="67">
        <f t="shared" si="2"/>
        <v>13</v>
      </c>
      <c r="B107" s="28">
        <v>66</v>
      </c>
      <c r="C107" s="9" t="s">
        <v>543</v>
      </c>
      <c r="D107" s="10" t="s">
        <v>754</v>
      </c>
      <c r="E107" s="28"/>
      <c r="F107" s="28"/>
      <c r="H107" s="9"/>
      <c r="I107" s="9"/>
      <c r="J107" s="9"/>
      <c r="K107" s="9"/>
      <c r="L107" s="9"/>
      <c r="M107" s="9"/>
    </row>
    <row r="108" spans="1:13" x14ac:dyDescent="0.25">
      <c r="A108" s="67">
        <f t="shared" si="2"/>
        <v>13</v>
      </c>
      <c r="B108" s="60">
        <f>G108+H108</f>
        <v>66</v>
      </c>
      <c r="C108" s="8" t="s">
        <v>649</v>
      </c>
      <c r="D108" s="29" t="s">
        <v>859</v>
      </c>
      <c r="E108" s="11"/>
      <c r="F108" s="11"/>
      <c r="G108" s="9">
        <v>66</v>
      </c>
      <c r="H108" s="9"/>
      <c r="I108" s="9"/>
      <c r="J108" s="9"/>
      <c r="K108" s="9"/>
      <c r="L108" s="9"/>
      <c r="M108" s="9"/>
    </row>
    <row r="109" spans="1:13" x14ac:dyDescent="0.25">
      <c r="A109" s="67">
        <f t="shared" si="2"/>
        <v>17</v>
      </c>
      <c r="B109" s="28">
        <v>65</v>
      </c>
      <c r="C109" s="9" t="s">
        <v>512</v>
      </c>
      <c r="D109" s="10" t="s">
        <v>725</v>
      </c>
      <c r="E109" s="28"/>
      <c r="F109" s="28"/>
      <c r="H109" s="9"/>
      <c r="I109" s="9"/>
      <c r="J109" s="9"/>
      <c r="K109" s="9"/>
      <c r="L109" s="9"/>
      <c r="M109" s="9"/>
    </row>
    <row r="110" spans="1:13" x14ac:dyDescent="0.25">
      <c r="A110" s="67">
        <f t="shared" si="2"/>
        <v>18</v>
      </c>
      <c r="B110" s="28">
        <v>64</v>
      </c>
      <c r="C110" s="9" t="s">
        <v>266</v>
      </c>
      <c r="D110" s="10" t="s">
        <v>755</v>
      </c>
      <c r="E110" s="28"/>
      <c r="F110" s="28"/>
      <c r="H110" s="9"/>
      <c r="I110" s="9"/>
      <c r="J110" s="9"/>
      <c r="K110" s="9"/>
      <c r="L110" s="9"/>
      <c r="M110" s="9"/>
    </row>
    <row r="111" spans="1:13" x14ac:dyDescent="0.25">
      <c r="A111" s="67">
        <f t="shared" si="2"/>
        <v>19</v>
      </c>
      <c r="B111" s="28">
        <v>63</v>
      </c>
      <c r="C111" s="9" t="s">
        <v>254</v>
      </c>
      <c r="D111" s="10" t="s">
        <v>736</v>
      </c>
      <c r="E111" s="28"/>
      <c r="F111" s="28"/>
      <c r="H111" s="9"/>
      <c r="I111" s="9"/>
      <c r="J111" s="9"/>
      <c r="K111" s="9"/>
      <c r="L111" s="9"/>
      <c r="M111" s="9"/>
    </row>
    <row r="112" spans="1:13" x14ac:dyDescent="0.25">
      <c r="A112" s="67">
        <f t="shared" si="2"/>
        <v>20</v>
      </c>
      <c r="B112" s="28">
        <v>62</v>
      </c>
      <c r="C112" s="9" t="s">
        <v>116</v>
      </c>
      <c r="D112" s="10" t="s">
        <v>749</v>
      </c>
      <c r="E112" s="28"/>
      <c r="F112" s="28"/>
      <c r="H112" s="9"/>
      <c r="I112" s="9"/>
      <c r="J112" s="9"/>
      <c r="K112" s="9"/>
      <c r="L112" s="9"/>
      <c r="M112" s="9"/>
    </row>
    <row r="113" spans="1:13" x14ac:dyDescent="0.25">
      <c r="A113" s="9"/>
      <c r="B113" s="28">
        <v>61</v>
      </c>
      <c r="C113" s="9" t="s">
        <v>228</v>
      </c>
      <c r="D113" s="10" t="s">
        <v>732</v>
      </c>
      <c r="E113" s="28"/>
      <c r="F113" s="28"/>
      <c r="H113" s="9"/>
      <c r="I113" s="9"/>
      <c r="J113" s="9"/>
      <c r="K113" s="9"/>
      <c r="L113" s="9"/>
      <c r="M113" s="9"/>
    </row>
    <row r="114" spans="1:13" x14ac:dyDescent="0.25">
      <c r="A114" s="9"/>
      <c r="B114" s="28">
        <v>60</v>
      </c>
      <c r="C114" s="9" t="s">
        <v>690</v>
      </c>
      <c r="D114" s="10" t="s">
        <v>776</v>
      </c>
      <c r="E114" s="11"/>
      <c r="F114" s="11"/>
      <c r="G114" s="9"/>
      <c r="H114" s="9"/>
      <c r="I114" s="9"/>
      <c r="J114" s="9"/>
      <c r="K114" s="9"/>
      <c r="L114" s="9"/>
      <c r="M114" s="9"/>
    </row>
    <row r="115" spans="1:13" x14ac:dyDescent="0.25">
      <c r="A115" s="9"/>
      <c r="B115" s="28">
        <v>57</v>
      </c>
      <c r="C115" s="9" t="s">
        <v>270</v>
      </c>
      <c r="D115" s="10" t="s">
        <v>756</v>
      </c>
      <c r="E115" s="28"/>
      <c r="F115" s="28"/>
      <c r="H115" s="9"/>
      <c r="K115" s="9"/>
      <c r="L115" s="9"/>
      <c r="M115" s="9"/>
    </row>
    <row r="116" spans="1:13" x14ac:dyDescent="0.25">
      <c r="A116" s="9"/>
      <c r="B116" s="58">
        <f>G116+H116</f>
        <v>57</v>
      </c>
      <c r="C116" s="8" t="s">
        <v>898</v>
      </c>
      <c r="D116" s="29" t="s">
        <v>933</v>
      </c>
      <c r="E116" s="11"/>
      <c r="F116" s="11"/>
      <c r="G116" s="9">
        <v>44</v>
      </c>
      <c r="H116" s="9">
        <v>13</v>
      </c>
      <c r="K116" s="9"/>
      <c r="L116" s="9"/>
      <c r="M116" s="9"/>
    </row>
    <row r="117" spans="1:13" x14ac:dyDescent="0.25">
      <c r="A117" s="9"/>
      <c r="B117" s="43">
        <v>56</v>
      </c>
      <c r="C117" s="9" t="s">
        <v>258</v>
      </c>
      <c r="D117" s="10" t="s">
        <v>745</v>
      </c>
      <c r="E117" s="28"/>
      <c r="F117" s="28"/>
      <c r="H117" s="9"/>
      <c r="K117" s="9"/>
      <c r="L117" s="9"/>
      <c r="M117" s="9"/>
    </row>
    <row r="118" spans="1:13" x14ac:dyDescent="0.25">
      <c r="A118" s="9"/>
      <c r="B118" s="28">
        <v>56</v>
      </c>
      <c r="C118" s="9" t="s">
        <v>262</v>
      </c>
      <c r="D118" s="10" t="s">
        <v>746</v>
      </c>
      <c r="E118" s="28"/>
      <c r="F118" s="28"/>
      <c r="H118" s="9"/>
      <c r="K118" s="9"/>
      <c r="L118" s="9"/>
      <c r="M118" s="9"/>
    </row>
    <row r="119" spans="1:13" x14ac:dyDescent="0.25">
      <c r="A119" s="9"/>
      <c r="B119" s="28">
        <v>55</v>
      </c>
      <c r="C119" s="9" t="s">
        <v>261</v>
      </c>
      <c r="D119" s="10" t="s">
        <v>744</v>
      </c>
      <c r="E119" s="28"/>
      <c r="F119" s="28"/>
      <c r="H119" s="9"/>
      <c r="K119" s="9"/>
      <c r="L119" s="9"/>
      <c r="M119" s="9"/>
    </row>
    <row r="120" spans="1:13" x14ac:dyDescent="0.25">
      <c r="A120" s="9"/>
      <c r="K120" s="9"/>
      <c r="L120" s="9"/>
      <c r="M120" s="9"/>
    </row>
    <row r="121" spans="1:13" x14ac:dyDescent="0.25">
      <c r="A121" s="9"/>
      <c r="B121" s="60">
        <f>G121+H121</f>
        <v>52</v>
      </c>
      <c r="C121" s="8" t="s">
        <v>693</v>
      </c>
      <c r="D121" s="29" t="s">
        <v>899</v>
      </c>
      <c r="E121" s="11"/>
      <c r="F121" s="11"/>
      <c r="G121" s="9">
        <v>52</v>
      </c>
      <c r="H121" s="9"/>
      <c r="K121" s="9"/>
      <c r="L121" s="9"/>
      <c r="M121" s="9"/>
    </row>
    <row r="122" spans="1:13" x14ac:dyDescent="0.25">
      <c r="A122" s="9"/>
      <c r="B122" s="60">
        <f>G122+H122</f>
        <v>51</v>
      </c>
      <c r="C122" s="8" t="s">
        <v>861</v>
      </c>
      <c r="D122" s="29" t="s">
        <v>860</v>
      </c>
      <c r="E122" s="11"/>
      <c r="F122" s="11"/>
      <c r="G122" s="9">
        <v>51</v>
      </c>
      <c r="H122" s="9"/>
      <c r="K122" s="9"/>
      <c r="L122" s="9"/>
      <c r="M122" s="9"/>
    </row>
    <row r="123" spans="1:13" x14ac:dyDescent="0.25">
      <c r="A123" s="9"/>
      <c r="B123" s="60">
        <f>G123+H123</f>
        <v>49</v>
      </c>
      <c r="C123" s="8" t="s">
        <v>900</v>
      </c>
      <c r="D123" s="29" t="s">
        <v>859</v>
      </c>
      <c r="E123" s="11"/>
      <c r="F123" s="11"/>
      <c r="G123" s="9">
        <v>49</v>
      </c>
      <c r="H123" s="9"/>
      <c r="K123" s="9"/>
      <c r="L123" s="9"/>
      <c r="M123" s="9"/>
    </row>
    <row r="124" spans="1:13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x14ac:dyDescent="0.25">
      <c r="A125" s="8" t="s">
        <v>637</v>
      </c>
      <c r="B125" s="8"/>
      <c r="C125" s="9"/>
      <c r="D125" s="8" t="s">
        <v>489</v>
      </c>
      <c r="E125" s="11"/>
      <c r="F125" s="11"/>
      <c r="G125" s="9"/>
      <c r="H125" s="9"/>
      <c r="I125" s="9"/>
      <c r="J125" s="9"/>
      <c r="K125" s="9"/>
      <c r="L125" s="9"/>
      <c r="M125" s="9"/>
    </row>
    <row r="126" spans="1:13" x14ac:dyDescent="0.25">
      <c r="A126" s="9">
        <v>1</v>
      </c>
      <c r="B126" s="58">
        <f>G126+H126</f>
        <v>25</v>
      </c>
      <c r="C126" s="8" t="s">
        <v>898</v>
      </c>
      <c r="D126" s="29" t="s">
        <v>933</v>
      </c>
      <c r="E126" s="11"/>
      <c r="F126" s="11"/>
      <c r="G126" s="9">
        <v>13</v>
      </c>
      <c r="H126" s="9">
        <v>12</v>
      </c>
      <c r="I126" s="9"/>
      <c r="J126" s="9"/>
      <c r="K126" s="9"/>
      <c r="L126" s="9"/>
      <c r="M126" s="9"/>
    </row>
    <row r="127" spans="1:13" x14ac:dyDescent="0.25">
      <c r="A127" s="9">
        <v>2</v>
      </c>
      <c r="B127" s="28">
        <v>20</v>
      </c>
      <c r="C127" s="9" t="s">
        <v>132</v>
      </c>
      <c r="D127" s="10" t="s">
        <v>738</v>
      </c>
      <c r="E127" s="28"/>
      <c r="F127" s="28"/>
      <c r="H127" s="9"/>
      <c r="I127" s="9"/>
      <c r="J127" s="9"/>
      <c r="K127" s="9"/>
      <c r="L127" s="9"/>
      <c r="M127" s="9"/>
    </row>
    <row r="128" spans="1:13" x14ac:dyDescent="0.25">
      <c r="A128" s="9">
        <v>3</v>
      </c>
      <c r="B128" s="28">
        <v>19</v>
      </c>
      <c r="C128" s="9" t="s">
        <v>260</v>
      </c>
      <c r="D128" s="10" t="s">
        <v>742</v>
      </c>
      <c r="E128" s="28"/>
      <c r="F128" s="28"/>
      <c r="H128" s="9"/>
      <c r="I128" s="9"/>
      <c r="J128" s="9"/>
      <c r="K128" s="9"/>
      <c r="L128" s="9"/>
      <c r="M128" s="9"/>
    </row>
    <row r="129" spans="1:13" x14ac:dyDescent="0.25">
      <c r="A129" s="9">
        <v>4</v>
      </c>
      <c r="B129" s="28">
        <v>18</v>
      </c>
      <c r="C129" s="9" t="s">
        <v>549</v>
      </c>
      <c r="D129" s="10" t="s">
        <v>725</v>
      </c>
      <c r="E129" s="28"/>
      <c r="F129" s="28"/>
      <c r="H129" s="9"/>
      <c r="I129" s="9"/>
      <c r="J129" s="9"/>
      <c r="K129" s="9"/>
      <c r="L129" s="9"/>
      <c r="M129" s="9"/>
    </row>
    <row r="130" spans="1:13" x14ac:dyDescent="0.25">
      <c r="A130" s="9">
        <v>5</v>
      </c>
      <c r="B130" s="28">
        <v>17</v>
      </c>
      <c r="C130" s="9" t="s">
        <v>254</v>
      </c>
      <c r="D130" s="10" t="s">
        <v>736</v>
      </c>
      <c r="E130" s="28"/>
      <c r="F130" s="28"/>
      <c r="H130" s="9"/>
      <c r="I130" s="9"/>
      <c r="J130" s="9"/>
      <c r="K130" s="9"/>
      <c r="L130" s="9"/>
      <c r="M130" s="9"/>
    </row>
    <row r="131" spans="1:13" x14ac:dyDescent="0.25">
      <c r="A131" s="9">
        <v>5</v>
      </c>
      <c r="B131" s="60">
        <f>G131+H131</f>
        <v>17</v>
      </c>
      <c r="C131" s="8" t="s">
        <v>649</v>
      </c>
      <c r="D131" s="29" t="s">
        <v>859</v>
      </c>
      <c r="E131" s="11"/>
      <c r="F131" s="11"/>
      <c r="G131" s="9">
        <v>17</v>
      </c>
      <c r="H131" s="9"/>
      <c r="I131" s="9"/>
      <c r="J131" s="9"/>
      <c r="K131" s="9"/>
      <c r="L131" s="9"/>
      <c r="M131" s="9"/>
    </row>
    <row r="132" spans="1:13" x14ac:dyDescent="0.25">
      <c r="A132" s="9">
        <v>7</v>
      </c>
      <c r="B132" s="28">
        <v>16</v>
      </c>
      <c r="C132" s="9" t="s">
        <v>255</v>
      </c>
      <c r="D132" s="10" t="s">
        <v>737</v>
      </c>
      <c r="E132" s="28"/>
      <c r="F132" s="28"/>
      <c r="H132" s="9"/>
      <c r="I132" s="9"/>
      <c r="J132" s="9"/>
      <c r="K132" s="9"/>
      <c r="L132" s="9"/>
      <c r="M132" s="9"/>
    </row>
    <row r="133" spans="1:13" x14ac:dyDescent="0.25">
      <c r="A133" s="9">
        <v>7</v>
      </c>
      <c r="B133" s="28">
        <v>16</v>
      </c>
      <c r="C133" s="9" t="s">
        <v>561</v>
      </c>
      <c r="D133" s="10" t="s">
        <v>757</v>
      </c>
      <c r="E133" s="28"/>
      <c r="F133" s="28"/>
      <c r="H133" s="9"/>
      <c r="I133" s="9"/>
      <c r="J133" s="9"/>
      <c r="K133" s="9"/>
      <c r="L133" s="9"/>
      <c r="M133" s="9"/>
    </row>
    <row r="134" spans="1:13" x14ac:dyDescent="0.25">
      <c r="A134" s="9">
        <v>9</v>
      </c>
      <c r="B134" s="28">
        <v>15</v>
      </c>
      <c r="C134" s="9" t="s">
        <v>512</v>
      </c>
      <c r="D134" s="10" t="s">
        <v>725</v>
      </c>
      <c r="E134" s="28"/>
      <c r="F134" s="28"/>
      <c r="H134" s="9"/>
      <c r="I134" s="9"/>
      <c r="J134" s="9"/>
      <c r="K134" s="9"/>
      <c r="L134" s="9"/>
      <c r="M134" s="9"/>
    </row>
    <row r="135" spans="1:13" x14ac:dyDescent="0.25">
      <c r="A135" s="9">
        <v>10</v>
      </c>
      <c r="B135" s="28">
        <v>14</v>
      </c>
      <c r="C135" s="9" t="s">
        <v>240</v>
      </c>
      <c r="D135" s="10" t="s">
        <v>734</v>
      </c>
      <c r="E135" s="28"/>
      <c r="F135" s="28"/>
      <c r="H135" s="9"/>
      <c r="I135" s="9"/>
      <c r="J135" s="9"/>
      <c r="K135" s="9"/>
      <c r="L135" s="9"/>
      <c r="M135" s="9"/>
    </row>
    <row r="136" spans="1:13" x14ac:dyDescent="0.25">
      <c r="A136" s="9">
        <v>10</v>
      </c>
      <c r="B136" s="28">
        <v>14</v>
      </c>
      <c r="C136" s="9" t="s">
        <v>275</v>
      </c>
      <c r="D136" s="10" t="s">
        <v>715</v>
      </c>
      <c r="E136" s="28"/>
      <c r="F136" s="28"/>
      <c r="H136" s="9"/>
      <c r="I136" s="9"/>
      <c r="J136" s="9"/>
      <c r="K136" s="9"/>
      <c r="L136" s="9"/>
      <c r="M136" s="9"/>
    </row>
    <row r="137" spans="1:13" x14ac:dyDescent="0.25">
      <c r="A137" s="9"/>
      <c r="B137" s="28">
        <v>12</v>
      </c>
      <c r="C137" s="9" t="s">
        <v>263</v>
      </c>
      <c r="D137" s="10" t="s">
        <v>747</v>
      </c>
      <c r="E137" s="28"/>
      <c r="F137" s="28"/>
      <c r="H137" s="9"/>
      <c r="I137" s="9"/>
      <c r="J137" s="9"/>
      <c r="K137" s="9"/>
      <c r="L137" s="9"/>
      <c r="M137" s="9"/>
    </row>
    <row r="138" spans="1:13" x14ac:dyDescent="0.25">
      <c r="A138" s="9"/>
      <c r="B138" s="28">
        <v>12</v>
      </c>
      <c r="C138" s="9" t="s">
        <v>261</v>
      </c>
      <c r="D138" s="10" t="s">
        <v>744</v>
      </c>
      <c r="E138" s="28"/>
      <c r="F138" s="28"/>
      <c r="H138" s="9"/>
      <c r="I138" s="9"/>
      <c r="J138" s="9"/>
      <c r="K138" s="9"/>
      <c r="L138" s="9"/>
      <c r="M138" s="9"/>
    </row>
    <row r="139" spans="1:13" x14ac:dyDescent="0.25">
      <c r="A139" s="9"/>
      <c r="B139" s="28">
        <v>12</v>
      </c>
      <c r="C139" s="9" t="s">
        <v>424</v>
      </c>
      <c r="D139" s="10" t="s">
        <v>758</v>
      </c>
      <c r="E139" s="28"/>
      <c r="F139" s="28"/>
      <c r="H139" s="9"/>
      <c r="K139" s="9"/>
      <c r="L139" s="9"/>
      <c r="M139" s="9"/>
    </row>
    <row r="140" spans="1:13" x14ac:dyDescent="0.25">
      <c r="A140" s="9"/>
      <c r="B140" s="60">
        <f>G140+H140</f>
        <v>12</v>
      </c>
      <c r="C140" s="8" t="s">
        <v>693</v>
      </c>
      <c r="D140" s="29" t="s">
        <v>899</v>
      </c>
      <c r="E140" s="11"/>
      <c r="F140" s="11"/>
      <c r="G140" s="9">
        <v>12</v>
      </c>
      <c r="H140" s="9"/>
      <c r="K140" s="9"/>
      <c r="L140" s="9"/>
      <c r="M140" s="9"/>
    </row>
    <row r="141" spans="1:13" x14ac:dyDescent="0.25">
      <c r="A141" s="9"/>
      <c r="B141" s="58">
        <f>G141+H141</f>
        <v>12</v>
      </c>
      <c r="C141" s="8" t="s">
        <v>901</v>
      </c>
      <c r="D141" s="29" t="s">
        <v>874</v>
      </c>
      <c r="E141" s="11"/>
      <c r="F141" s="11"/>
      <c r="G141" s="9">
        <v>9</v>
      </c>
      <c r="H141" s="9">
        <v>3</v>
      </c>
      <c r="K141" s="9"/>
      <c r="L141" s="9"/>
      <c r="M141" s="9"/>
    </row>
    <row r="142" spans="1:13" x14ac:dyDescent="0.25">
      <c r="A142" s="9"/>
      <c r="K142" s="9"/>
      <c r="L142" s="9"/>
      <c r="M142" s="9"/>
    </row>
    <row r="143" spans="1:13" x14ac:dyDescent="0.25">
      <c r="A143" s="9"/>
      <c r="B143" s="58">
        <f>G143+H143</f>
        <v>9</v>
      </c>
      <c r="C143" s="8" t="s">
        <v>846</v>
      </c>
      <c r="D143" s="29" t="s">
        <v>934</v>
      </c>
      <c r="E143" s="11"/>
      <c r="F143" s="11"/>
      <c r="G143" s="9">
        <v>8</v>
      </c>
      <c r="H143" s="9">
        <v>1</v>
      </c>
      <c r="K143" s="9"/>
      <c r="L143" s="9"/>
      <c r="M143" s="9"/>
    </row>
    <row r="144" spans="1:13" x14ac:dyDescent="0.25">
      <c r="A144" s="9"/>
      <c r="B144" s="58">
        <f>G144+H144</f>
        <v>9</v>
      </c>
      <c r="C144" s="8" t="s">
        <v>951</v>
      </c>
      <c r="D144" s="29" t="s">
        <v>952</v>
      </c>
      <c r="E144" s="11"/>
      <c r="F144" s="11"/>
      <c r="G144" s="9">
        <v>7</v>
      </c>
      <c r="H144" s="9">
        <v>2</v>
      </c>
      <c r="K144" s="9"/>
      <c r="L144" s="9"/>
      <c r="M144" s="9"/>
    </row>
    <row r="145" spans="1:13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3" x14ac:dyDescent="0.25">
      <c r="A146" s="8" t="s">
        <v>638</v>
      </c>
      <c r="B146" s="8"/>
      <c r="C146" s="9"/>
      <c r="D146" s="8" t="s">
        <v>489</v>
      </c>
      <c r="E146" s="11"/>
      <c r="F146" s="11"/>
      <c r="G146" s="9"/>
      <c r="H146" s="9"/>
      <c r="I146" s="9"/>
      <c r="J146" s="9"/>
      <c r="K146" s="9"/>
      <c r="L146" s="9"/>
      <c r="M146" s="9"/>
    </row>
    <row r="147" spans="1:13" x14ac:dyDescent="0.25">
      <c r="A147" s="67">
        <f>_xlfn.RANK.EQ(B147,$B$147:$B$157)</f>
        <v>1</v>
      </c>
      <c r="B147" s="28">
        <v>37</v>
      </c>
      <c r="C147" s="9" t="s">
        <v>254</v>
      </c>
      <c r="D147" s="10" t="s">
        <v>736</v>
      </c>
      <c r="E147" s="28"/>
      <c r="F147" s="28"/>
      <c r="G147" s="10"/>
      <c r="H147" s="9"/>
      <c r="I147" s="9"/>
      <c r="J147" s="9"/>
      <c r="K147" s="9"/>
      <c r="L147" s="9"/>
      <c r="M147" s="9"/>
    </row>
    <row r="148" spans="1:13" x14ac:dyDescent="0.25">
      <c r="A148" s="67">
        <f t="shared" ref="A148:A156" si="3">_xlfn.RANK.EQ(B148,$B$147:$B$157)</f>
        <v>2</v>
      </c>
      <c r="B148" s="28">
        <v>25</v>
      </c>
      <c r="C148" s="9" t="s">
        <v>261</v>
      </c>
      <c r="D148" s="10" t="s">
        <v>744</v>
      </c>
      <c r="E148" s="28"/>
      <c r="F148" s="28"/>
      <c r="G148" s="10"/>
      <c r="H148" s="9"/>
      <c r="I148" s="9"/>
      <c r="J148" s="9"/>
      <c r="K148" s="9"/>
      <c r="L148" s="9"/>
      <c r="M148" s="9"/>
    </row>
    <row r="149" spans="1:13" x14ac:dyDescent="0.25">
      <c r="A149" s="67">
        <f t="shared" si="3"/>
        <v>3</v>
      </c>
      <c r="B149" s="28">
        <v>24</v>
      </c>
      <c r="C149" s="9" t="s">
        <v>257</v>
      </c>
      <c r="D149" s="10" t="s">
        <v>739</v>
      </c>
      <c r="E149" s="28"/>
      <c r="F149" s="28"/>
      <c r="G149" s="10"/>
      <c r="H149" s="9"/>
      <c r="I149" s="9"/>
      <c r="J149" s="9"/>
      <c r="K149" s="9"/>
      <c r="L149" s="9"/>
      <c r="M149" s="9"/>
    </row>
    <row r="150" spans="1:13" x14ac:dyDescent="0.25">
      <c r="A150" s="67">
        <f t="shared" si="3"/>
        <v>3</v>
      </c>
      <c r="B150" s="28">
        <v>24</v>
      </c>
      <c r="C150" s="9" t="s">
        <v>240</v>
      </c>
      <c r="D150" s="10" t="s">
        <v>734</v>
      </c>
      <c r="E150" s="28"/>
      <c r="F150" s="28"/>
      <c r="G150" s="10"/>
      <c r="H150" s="9"/>
      <c r="I150" s="9"/>
      <c r="J150" s="9"/>
      <c r="K150" s="9"/>
      <c r="L150" s="9"/>
      <c r="M150" s="9"/>
    </row>
    <row r="151" spans="1:13" x14ac:dyDescent="0.25">
      <c r="A151" s="67">
        <f t="shared" si="3"/>
        <v>3</v>
      </c>
      <c r="B151" s="28">
        <v>24</v>
      </c>
      <c r="C151" s="9" t="s">
        <v>549</v>
      </c>
      <c r="D151" s="10" t="s">
        <v>725</v>
      </c>
      <c r="E151" s="28"/>
      <c r="F151" s="28"/>
      <c r="G151" s="10"/>
      <c r="H151" s="9"/>
      <c r="I151" s="9"/>
      <c r="J151" s="9"/>
      <c r="K151" s="9"/>
      <c r="L151" s="9"/>
      <c r="M151" s="9"/>
    </row>
    <row r="152" spans="1:13" x14ac:dyDescent="0.25">
      <c r="A152" s="67">
        <f t="shared" si="3"/>
        <v>3</v>
      </c>
      <c r="B152" s="58">
        <f>G152+H152</f>
        <v>24</v>
      </c>
      <c r="C152" s="8" t="s">
        <v>846</v>
      </c>
      <c r="D152" s="29" t="s">
        <v>934</v>
      </c>
      <c r="E152" s="11"/>
      <c r="F152" s="11"/>
      <c r="G152" s="9">
        <v>18</v>
      </c>
      <c r="H152" s="9">
        <v>6</v>
      </c>
      <c r="I152" s="9"/>
      <c r="J152" s="9"/>
      <c r="K152" s="9"/>
      <c r="L152" s="9"/>
      <c r="M152" s="9"/>
    </row>
    <row r="153" spans="1:13" x14ac:dyDescent="0.25">
      <c r="A153" s="67">
        <f t="shared" si="3"/>
        <v>7</v>
      </c>
      <c r="B153" s="58">
        <f>G153+H153</f>
        <v>23</v>
      </c>
      <c r="C153" s="8" t="s">
        <v>898</v>
      </c>
      <c r="D153" s="29" t="s">
        <v>933</v>
      </c>
      <c r="E153" s="11"/>
      <c r="F153" s="11"/>
      <c r="G153" s="9">
        <v>13</v>
      </c>
      <c r="H153" s="9">
        <v>10</v>
      </c>
      <c r="I153" s="9"/>
      <c r="J153" s="9"/>
      <c r="K153" s="9"/>
      <c r="L153" s="9"/>
      <c r="M153" s="9"/>
    </row>
    <row r="154" spans="1:13" x14ac:dyDescent="0.25">
      <c r="A154" s="67">
        <f t="shared" si="3"/>
        <v>8</v>
      </c>
      <c r="B154" s="28">
        <v>21</v>
      </c>
      <c r="C154" s="9" t="s">
        <v>627</v>
      </c>
      <c r="D154" s="10" t="s">
        <v>760</v>
      </c>
      <c r="E154" s="28"/>
      <c r="F154" s="28"/>
      <c r="G154" s="10"/>
      <c r="H154" s="9"/>
      <c r="I154" s="9"/>
      <c r="J154" s="9"/>
      <c r="K154" s="9"/>
      <c r="L154" s="9"/>
      <c r="M154" s="9"/>
    </row>
    <row r="155" spans="1:13" x14ac:dyDescent="0.25">
      <c r="A155" s="67">
        <f t="shared" si="3"/>
        <v>8</v>
      </c>
      <c r="B155" s="28">
        <v>21</v>
      </c>
      <c r="C155" s="9" t="s">
        <v>263</v>
      </c>
      <c r="D155" s="10" t="s">
        <v>747</v>
      </c>
      <c r="E155" s="28"/>
      <c r="F155" s="28"/>
      <c r="G155" s="10"/>
      <c r="H155" s="9"/>
      <c r="I155" s="9"/>
      <c r="J155" s="9"/>
      <c r="K155" s="9"/>
      <c r="L155" s="9"/>
      <c r="M155" s="9"/>
    </row>
    <row r="156" spans="1:13" x14ac:dyDescent="0.25">
      <c r="A156" s="67">
        <f t="shared" si="3"/>
        <v>8</v>
      </c>
      <c r="B156" s="60">
        <f>G156+H156</f>
        <v>21</v>
      </c>
      <c r="C156" s="8" t="s">
        <v>649</v>
      </c>
      <c r="D156" s="29" t="s">
        <v>859</v>
      </c>
      <c r="E156" s="11"/>
      <c r="F156" s="11"/>
      <c r="G156" s="9">
        <v>21</v>
      </c>
      <c r="H156" s="9"/>
      <c r="I156" s="9"/>
      <c r="J156" s="9"/>
      <c r="K156" s="9"/>
      <c r="L156" s="9"/>
      <c r="M156" s="9"/>
    </row>
    <row r="157" spans="1:13" x14ac:dyDescent="0.25">
      <c r="A157" s="9"/>
      <c r="B157" s="28">
        <v>20</v>
      </c>
      <c r="C157" s="9" t="s">
        <v>628</v>
      </c>
      <c r="D157" s="10" t="s">
        <v>761</v>
      </c>
      <c r="E157" s="28"/>
      <c r="F157" s="28"/>
      <c r="G157" s="10"/>
      <c r="H157" s="9"/>
      <c r="I157" s="9"/>
      <c r="J157" s="9"/>
      <c r="K157" s="9"/>
      <c r="L157" s="9"/>
      <c r="M157" s="9"/>
    </row>
    <row r="158" spans="1:13" x14ac:dyDescent="0.25">
      <c r="A158" s="9"/>
      <c r="B158" s="28">
        <v>19</v>
      </c>
      <c r="C158" s="9" t="s">
        <v>259</v>
      </c>
      <c r="D158" s="10" t="s">
        <v>741</v>
      </c>
      <c r="E158" s="28"/>
      <c r="F158" s="28"/>
      <c r="G158" s="10"/>
      <c r="H158" s="9"/>
      <c r="I158" s="9"/>
      <c r="J158" s="9"/>
      <c r="K158" s="9"/>
      <c r="L158" s="9"/>
      <c r="M158" s="9"/>
    </row>
    <row r="159" spans="1:13" x14ac:dyDescent="0.25">
      <c r="A159" s="9"/>
      <c r="B159" s="28">
        <v>18</v>
      </c>
      <c r="C159" s="9" t="s">
        <v>134</v>
      </c>
      <c r="D159" s="10" t="s">
        <v>740</v>
      </c>
      <c r="E159" s="28"/>
      <c r="F159" s="28"/>
      <c r="G159" s="10"/>
      <c r="H159" s="9"/>
      <c r="I159" s="9"/>
      <c r="J159" s="9"/>
      <c r="K159" s="9"/>
      <c r="L159" s="9"/>
      <c r="M159" s="9"/>
    </row>
    <row r="160" spans="1:13" x14ac:dyDescent="0.25">
      <c r="A160" s="9"/>
      <c r="B160" s="28">
        <v>18</v>
      </c>
      <c r="C160" s="9" t="s">
        <v>262</v>
      </c>
      <c r="D160" s="10" t="s">
        <v>746</v>
      </c>
      <c r="E160" s="28"/>
      <c r="F160" s="28"/>
      <c r="G160" s="10"/>
      <c r="H160" s="9"/>
      <c r="I160" s="9"/>
      <c r="J160" s="9"/>
      <c r="K160" s="9"/>
      <c r="L160" s="9"/>
      <c r="M160" s="9"/>
    </row>
    <row r="161" spans="1:13" x14ac:dyDescent="0.25">
      <c r="A161" s="9"/>
      <c r="B161" s="28">
        <v>18</v>
      </c>
      <c r="C161" s="9" t="s">
        <v>115</v>
      </c>
      <c r="D161" s="10" t="s">
        <v>762</v>
      </c>
      <c r="E161" s="28"/>
      <c r="F161" s="28"/>
      <c r="G161" s="10"/>
      <c r="H161" s="9"/>
      <c r="K161" s="9"/>
      <c r="L161" s="9"/>
      <c r="M161" s="9"/>
    </row>
    <row r="162" spans="1:13" x14ac:dyDescent="0.25">
      <c r="A162" s="9"/>
      <c r="B162" s="28">
        <v>18</v>
      </c>
      <c r="C162" s="9" t="s">
        <v>544</v>
      </c>
      <c r="D162" s="10" t="s">
        <v>763</v>
      </c>
      <c r="E162" s="28"/>
      <c r="F162" s="28"/>
      <c r="G162" s="10"/>
      <c r="H162" s="9"/>
      <c r="K162" s="9"/>
      <c r="L162" s="9"/>
      <c r="M162" s="9"/>
    </row>
    <row r="163" spans="1:13" x14ac:dyDescent="0.25">
      <c r="A163" s="9"/>
      <c r="B163" s="28">
        <v>18</v>
      </c>
      <c r="C163" s="9" t="s">
        <v>629</v>
      </c>
      <c r="D163" s="10" t="s">
        <v>728</v>
      </c>
      <c r="E163" s="28"/>
      <c r="F163" s="28"/>
      <c r="G163" s="10"/>
      <c r="H163" s="9"/>
      <c r="K163" s="9"/>
      <c r="L163" s="9"/>
      <c r="M163" s="9"/>
    </row>
    <row r="164" spans="1:13" x14ac:dyDescent="0.25">
      <c r="A164" s="9"/>
      <c r="B164" s="28">
        <v>18</v>
      </c>
      <c r="C164" s="9" t="s">
        <v>796</v>
      </c>
      <c r="D164" s="10" t="s">
        <v>825</v>
      </c>
      <c r="E164" s="11"/>
      <c r="F164" s="11"/>
      <c r="G164" s="9"/>
      <c r="H164" s="9"/>
      <c r="K164" s="9"/>
      <c r="L164" s="9"/>
      <c r="M164" s="9"/>
    </row>
    <row r="165" spans="1:13" x14ac:dyDescent="0.25">
      <c r="A165" s="9"/>
      <c r="K165" s="9"/>
      <c r="L165" s="9"/>
      <c r="M165" s="9"/>
    </row>
    <row r="166" spans="1:13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13" x14ac:dyDescent="0.25">
      <c r="A167" s="8" t="s">
        <v>449</v>
      </c>
      <c r="B167" s="8"/>
      <c r="C167" s="9"/>
      <c r="D167" s="8" t="s">
        <v>489</v>
      </c>
      <c r="E167" s="11"/>
      <c r="F167" s="11"/>
      <c r="G167" s="9"/>
      <c r="H167" s="9"/>
      <c r="I167" s="9"/>
      <c r="J167" s="9"/>
      <c r="K167" s="9"/>
      <c r="L167" s="9"/>
      <c r="M167" s="9"/>
    </row>
    <row r="168" spans="1:13" x14ac:dyDescent="0.25">
      <c r="A168" s="9">
        <v>1</v>
      </c>
      <c r="B168" s="28">
        <v>8</v>
      </c>
      <c r="C168" s="9" t="s">
        <v>132</v>
      </c>
      <c r="D168" s="10" t="s">
        <v>738</v>
      </c>
      <c r="E168" s="28"/>
      <c r="F168" s="28"/>
      <c r="H168" s="9"/>
      <c r="I168" s="9"/>
      <c r="J168" s="9"/>
      <c r="K168" s="9"/>
      <c r="L168" s="9"/>
      <c r="M168" s="9"/>
    </row>
    <row r="169" spans="1:13" x14ac:dyDescent="0.25">
      <c r="A169" s="9">
        <v>2</v>
      </c>
      <c r="B169" s="28">
        <v>5</v>
      </c>
      <c r="C169" s="9" t="s">
        <v>256</v>
      </c>
      <c r="D169" s="10" t="s">
        <v>743</v>
      </c>
      <c r="E169" s="28"/>
      <c r="F169" s="28"/>
      <c r="H169" s="9"/>
      <c r="I169" s="9"/>
      <c r="J169" s="9"/>
      <c r="K169" s="9"/>
      <c r="L169" s="9"/>
      <c r="M169" s="9"/>
    </row>
    <row r="170" spans="1:13" x14ac:dyDescent="0.25">
      <c r="A170" s="9">
        <v>2</v>
      </c>
      <c r="B170" s="28">
        <v>5</v>
      </c>
      <c r="C170" s="9" t="s">
        <v>512</v>
      </c>
      <c r="D170" s="10" t="s">
        <v>725</v>
      </c>
      <c r="E170" s="28"/>
      <c r="F170" s="28"/>
      <c r="H170" s="9"/>
      <c r="I170" s="9"/>
      <c r="J170" s="9"/>
      <c r="K170" s="9"/>
      <c r="L170" s="9"/>
      <c r="M170" s="9"/>
    </row>
    <row r="171" spans="1:13" x14ac:dyDescent="0.25">
      <c r="A171" s="9">
        <v>2</v>
      </c>
      <c r="B171" s="58">
        <f>G171+H171</f>
        <v>5</v>
      </c>
      <c r="C171" s="31" t="s">
        <v>785</v>
      </c>
      <c r="D171" s="29" t="s">
        <v>875</v>
      </c>
      <c r="E171" s="11"/>
      <c r="F171" s="11"/>
      <c r="G171" s="9">
        <v>5</v>
      </c>
      <c r="H171" s="9">
        <v>0</v>
      </c>
      <c r="I171" s="9"/>
      <c r="J171" s="9"/>
      <c r="K171" s="9"/>
      <c r="L171" s="9"/>
      <c r="M171" s="9"/>
    </row>
    <row r="172" spans="1:13" x14ac:dyDescent="0.25">
      <c r="A172" s="9">
        <v>5</v>
      </c>
      <c r="B172" s="28">
        <v>4</v>
      </c>
      <c r="C172" s="9" t="s">
        <v>253</v>
      </c>
      <c r="D172" s="10" t="s">
        <v>733</v>
      </c>
      <c r="E172" s="28"/>
      <c r="F172" s="28"/>
      <c r="H172" s="9"/>
      <c r="I172" s="9"/>
      <c r="J172" s="9"/>
      <c r="K172" s="9"/>
      <c r="L172" s="9"/>
      <c r="M172" s="9"/>
    </row>
    <row r="173" spans="1:13" x14ac:dyDescent="0.25">
      <c r="A173" s="9">
        <v>5</v>
      </c>
      <c r="B173" s="28">
        <v>4</v>
      </c>
      <c r="C173" s="9" t="s">
        <v>626</v>
      </c>
      <c r="D173" s="10" t="s">
        <v>764</v>
      </c>
      <c r="E173" s="28"/>
      <c r="F173" s="28"/>
      <c r="H173" s="9"/>
      <c r="I173" s="9"/>
      <c r="J173" s="9"/>
      <c r="K173" s="9"/>
      <c r="L173" s="9"/>
      <c r="M173" s="9"/>
    </row>
    <row r="174" spans="1:13" x14ac:dyDescent="0.25">
      <c r="A174" s="9">
        <v>5</v>
      </c>
      <c r="B174" s="28">
        <v>4</v>
      </c>
      <c r="C174" s="9" t="s">
        <v>270</v>
      </c>
      <c r="D174" s="10" t="s">
        <v>756</v>
      </c>
      <c r="E174" s="28"/>
      <c r="F174" s="28"/>
      <c r="H174" s="9"/>
      <c r="I174" s="9"/>
      <c r="J174" s="9"/>
      <c r="K174" s="9"/>
      <c r="L174" s="9"/>
      <c r="M174" s="9"/>
    </row>
    <row r="175" spans="1:13" x14ac:dyDescent="0.25">
      <c r="A175" s="9">
        <v>5</v>
      </c>
      <c r="B175" s="28">
        <v>4</v>
      </c>
      <c r="C175" s="9" t="s">
        <v>255</v>
      </c>
      <c r="D175" s="10" t="s">
        <v>737</v>
      </c>
      <c r="E175" s="28"/>
      <c r="F175" s="28"/>
      <c r="H175" s="9"/>
      <c r="I175" s="9"/>
      <c r="J175" s="9"/>
      <c r="K175" s="9"/>
      <c r="L175" s="9"/>
      <c r="M175" s="9"/>
    </row>
    <row r="176" spans="1:13" x14ac:dyDescent="0.25">
      <c r="A176" s="9">
        <v>5</v>
      </c>
      <c r="B176" s="58">
        <f>G176+H176</f>
        <v>4</v>
      </c>
      <c r="C176" s="8" t="s">
        <v>691</v>
      </c>
      <c r="D176" s="29" t="s">
        <v>935</v>
      </c>
      <c r="E176" s="11"/>
      <c r="F176" s="11"/>
      <c r="G176" s="9">
        <v>4</v>
      </c>
      <c r="H176" s="9">
        <v>0</v>
      </c>
      <c r="I176" s="9"/>
      <c r="J176" s="9"/>
      <c r="K176" s="9"/>
      <c r="L176" s="9"/>
      <c r="M176" s="9"/>
    </row>
    <row r="177" spans="1:13" x14ac:dyDescent="0.25">
      <c r="A177" s="9">
        <v>5</v>
      </c>
      <c r="B177" s="60">
        <f>G177+H177</f>
        <v>4</v>
      </c>
      <c r="C177" s="2" t="s">
        <v>861</v>
      </c>
      <c r="D177" s="29" t="s">
        <v>860</v>
      </c>
      <c r="E177" s="11"/>
      <c r="F177" s="11"/>
      <c r="G177" s="9">
        <v>4</v>
      </c>
      <c r="H177" s="9"/>
      <c r="I177" s="9"/>
      <c r="J177" s="9"/>
      <c r="K177" s="9"/>
      <c r="L177" s="9"/>
      <c r="M177" s="9"/>
    </row>
    <row r="178" spans="1:13" x14ac:dyDescent="0.25">
      <c r="A178" s="9"/>
      <c r="B178" s="28">
        <v>3</v>
      </c>
      <c r="C178" s="9" t="s">
        <v>257</v>
      </c>
      <c r="D178" s="10" t="s">
        <v>739</v>
      </c>
      <c r="E178" s="28"/>
      <c r="F178" s="28"/>
      <c r="H178" s="9"/>
      <c r="I178" s="9"/>
      <c r="J178" s="9"/>
      <c r="K178" s="9"/>
      <c r="L178" s="9"/>
      <c r="M178" s="9"/>
    </row>
    <row r="179" spans="1:13" x14ac:dyDescent="0.25">
      <c r="A179" s="9"/>
      <c r="B179" s="28">
        <v>3</v>
      </c>
      <c r="C179" s="9" t="s">
        <v>271</v>
      </c>
      <c r="D179" s="10" t="s">
        <v>765</v>
      </c>
      <c r="E179" s="28"/>
      <c r="F179" s="28"/>
      <c r="H179" s="9"/>
      <c r="I179" s="9"/>
      <c r="J179" s="9"/>
      <c r="K179" s="9"/>
      <c r="L179" s="9"/>
      <c r="M179" s="9"/>
    </row>
    <row r="180" spans="1:13" x14ac:dyDescent="0.25">
      <c r="A180" s="9"/>
      <c r="B180" s="28">
        <v>3</v>
      </c>
      <c r="C180" s="9" t="s">
        <v>272</v>
      </c>
      <c r="D180" s="10" t="s">
        <v>766</v>
      </c>
      <c r="E180" s="28"/>
      <c r="F180" s="28"/>
      <c r="H180" s="9"/>
      <c r="I180" s="9"/>
      <c r="J180" s="9"/>
      <c r="K180" s="9"/>
      <c r="L180" s="9"/>
      <c r="M180" s="9"/>
    </row>
    <row r="181" spans="1:13" x14ac:dyDescent="0.25">
      <c r="A181" s="9"/>
      <c r="B181" s="28">
        <v>3</v>
      </c>
      <c r="C181" s="9" t="s">
        <v>254</v>
      </c>
      <c r="D181" s="10" t="s">
        <v>736</v>
      </c>
      <c r="E181" s="28"/>
      <c r="F181" s="28"/>
      <c r="H181" s="9"/>
      <c r="I181" s="9"/>
      <c r="J181" s="9"/>
      <c r="K181" s="9"/>
      <c r="L181" s="9"/>
      <c r="M181" s="9"/>
    </row>
    <row r="182" spans="1:13" x14ac:dyDescent="0.25">
      <c r="A182" s="9"/>
      <c r="B182" s="28">
        <v>3</v>
      </c>
      <c r="C182" s="9" t="s">
        <v>273</v>
      </c>
      <c r="D182" s="10" t="s">
        <v>767</v>
      </c>
      <c r="E182" s="28"/>
      <c r="F182" s="28"/>
      <c r="H182" s="9"/>
      <c r="K182" s="9"/>
      <c r="L182" s="9"/>
      <c r="M182" s="9"/>
    </row>
    <row r="183" spans="1:13" x14ac:dyDescent="0.25">
      <c r="A183" s="9"/>
      <c r="B183" s="28">
        <v>3</v>
      </c>
      <c r="C183" s="9" t="s">
        <v>274</v>
      </c>
      <c r="D183" s="10" t="s">
        <v>768</v>
      </c>
      <c r="E183" s="28"/>
      <c r="F183" s="28"/>
      <c r="H183" s="9"/>
      <c r="K183" s="9"/>
      <c r="L183" s="9"/>
      <c r="M183" s="9"/>
    </row>
    <row r="184" spans="1:13" x14ac:dyDescent="0.25">
      <c r="A184" s="9"/>
      <c r="B184" s="28">
        <v>3</v>
      </c>
      <c r="C184" s="9" t="s">
        <v>261</v>
      </c>
      <c r="D184" s="10" t="s">
        <v>744</v>
      </c>
      <c r="E184" s="28"/>
      <c r="F184" s="28"/>
      <c r="H184" s="9"/>
      <c r="K184" s="9"/>
      <c r="L184" s="9"/>
      <c r="M184" s="9"/>
    </row>
    <row r="185" spans="1:13" x14ac:dyDescent="0.25">
      <c r="A185" s="9"/>
      <c r="B185" s="28">
        <v>3</v>
      </c>
      <c r="C185" s="9" t="s">
        <v>576</v>
      </c>
      <c r="D185" s="10" t="s">
        <v>759</v>
      </c>
      <c r="E185" s="11"/>
      <c r="F185" s="11"/>
      <c r="G185" s="9"/>
      <c r="H185" s="9"/>
      <c r="K185" s="9"/>
      <c r="L185" s="9"/>
      <c r="M185" s="9"/>
    </row>
    <row r="186" spans="1:13" x14ac:dyDescent="0.25">
      <c r="A186" s="9"/>
      <c r="B186" s="28">
        <v>3</v>
      </c>
      <c r="C186" s="9" t="s">
        <v>793</v>
      </c>
      <c r="D186" s="10" t="s">
        <v>827</v>
      </c>
      <c r="E186" s="11"/>
      <c r="F186" s="11"/>
      <c r="G186" s="9"/>
      <c r="H186" s="9"/>
      <c r="K186" s="9"/>
      <c r="L186" s="9"/>
      <c r="M186" s="9"/>
    </row>
    <row r="187" spans="1:13" x14ac:dyDescent="0.25">
      <c r="A187" s="9"/>
      <c r="B187" s="58">
        <f>G187+H187</f>
        <v>3</v>
      </c>
      <c r="C187" s="8" t="s">
        <v>898</v>
      </c>
      <c r="D187" s="29" t="s">
        <v>933</v>
      </c>
      <c r="E187" s="11"/>
      <c r="F187" s="11"/>
      <c r="G187" s="9">
        <v>1</v>
      </c>
      <c r="H187" s="9">
        <v>2</v>
      </c>
      <c r="K187" s="9"/>
      <c r="L187" s="9"/>
      <c r="M187" s="9"/>
    </row>
    <row r="188" spans="1:13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x14ac:dyDescent="0.25">
      <c r="A189" s="8" t="s">
        <v>639</v>
      </c>
      <c r="B189" s="8"/>
      <c r="C189" s="9"/>
      <c r="D189" s="8" t="s">
        <v>489</v>
      </c>
      <c r="E189" s="11"/>
      <c r="F189" s="11"/>
      <c r="G189" s="9"/>
      <c r="H189" s="9"/>
      <c r="I189" s="9"/>
      <c r="J189" s="9"/>
      <c r="K189" s="9"/>
      <c r="L189" s="9"/>
      <c r="M189" s="9"/>
    </row>
    <row r="190" spans="1:13" x14ac:dyDescent="0.25">
      <c r="A190" s="9">
        <v>1</v>
      </c>
      <c r="B190" s="28">
        <v>209</v>
      </c>
      <c r="C190" s="9" t="s">
        <v>623</v>
      </c>
      <c r="D190" s="10" t="s">
        <v>722</v>
      </c>
      <c r="E190" s="28"/>
      <c r="F190" s="28"/>
      <c r="H190" s="9"/>
      <c r="I190" s="9"/>
      <c r="J190" s="9"/>
      <c r="K190" s="9"/>
      <c r="L190" s="9"/>
      <c r="M190" s="9"/>
    </row>
    <row r="191" spans="1:13" x14ac:dyDescent="0.25">
      <c r="A191" s="9">
        <v>2</v>
      </c>
      <c r="B191" s="28">
        <v>206</v>
      </c>
      <c r="C191" s="9" t="s">
        <v>630</v>
      </c>
      <c r="D191" s="10" t="s">
        <v>771</v>
      </c>
      <c r="E191" s="28"/>
      <c r="F191" s="28"/>
      <c r="H191" s="9"/>
      <c r="I191" s="9"/>
      <c r="J191" s="9"/>
      <c r="K191" s="9"/>
      <c r="L191" s="9"/>
      <c r="M191" s="9"/>
    </row>
    <row r="192" spans="1:13" x14ac:dyDescent="0.25">
      <c r="A192" s="9">
        <v>3</v>
      </c>
      <c r="B192" s="28">
        <v>204</v>
      </c>
      <c r="C192" s="9" t="s">
        <v>423</v>
      </c>
      <c r="D192" s="10" t="s">
        <v>752</v>
      </c>
      <c r="E192" s="28"/>
      <c r="F192" s="28"/>
      <c r="H192" s="9"/>
      <c r="I192" s="9"/>
      <c r="J192" s="9"/>
      <c r="K192" s="9"/>
      <c r="L192" s="9"/>
      <c r="M192" s="9"/>
    </row>
    <row r="193" spans="1:13" x14ac:dyDescent="0.25">
      <c r="A193" s="9">
        <v>4</v>
      </c>
      <c r="B193" s="28">
        <v>195</v>
      </c>
      <c r="C193" s="9" t="s">
        <v>40</v>
      </c>
      <c r="D193" s="10" t="s">
        <v>744</v>
      </c>
      <c r="E193" s="28"/>
      <c r="F193" s="28"/>
      <c r="H193" s="9"/>
      <c r="I193" s="9"/>
      <c r="J193" s="9"/>
      <c r="K193" s="9"/>
      <c r="L193" s="9"/>
      <c r="M193" s="9"/>
    </row>
    <row r="194" spans="1:13" x14ac:dyDescent="0.25">
      <c r="A194" s="9">
        <v>5</v>
      </c>
      <c r="B194" s="28">
        <v>182</v>
      </c>
      <c r="C194" s="9" t="s">
        <v>145</v>
      </c>
      <c r="D194" s="10" t="s">
        <v>765</v>
      </c>
      <c r="E194" s="28"/>
      <c r="F194" s="28"/>
      <c r="H194" s="9"/>
      <c r="I194" s="9"/>
      <c r="J194" s="9"/>
      <c r="K194" s="9"/>
      <c r="L194" s="9"/>
      <c r="M194" s="9"/>
    </row>
    <row r="195" spans="1:13" x14ac:dyDescent="0.25">
      <c r="A195" s="9">
        <v>6</v>
      </c>
      <c r="B195" s="28">
        <v>176</v>
      </c>
      <c r="C195" s="9" t="s">
        <v>543</v>
      </c>
      <c r="D195" s="10" t="s">
        <v>754</v>
      </c>
      <c r="E195" s="28"/>
      <c r="F195" s="28"/>
      <c r="H195" s="9"/>
      <c r="I195" s="9"/>
      <c r="J195" s="9"/>
      <c r="K195" s="9"/>
      <c r="L195" s="9"/>
      <c r="M195" s="9"/>
    </row>
    <row r="196" spans="1:13" x14ac:dyDescent="0.25">
      <c r="A196" s="9">
        <v>7</v>
      </c>
      <c r="B196" s="28">
        <v>172</v>
      </c>
      <c r="C196" s="9" t="s">
        <v>631</v>
      </c>
      <c r="D196" s="10" t="s">
        <v>769</v>
      </c>
      <c r="E196" s="28"/>
      <c r="F196" s="28"/>
      <c r="H196" s="9"/>
      <c r="I196" s="9"/>
      <c r="J196" s="9"/>
      <c r="K196" s="9"/>
      <c r="L196" s="9"/>
      <c r="M196" s="9"/>
    </row>
    <row r="197" spans="1:13" x14ac:dyDescent="0.25">
      <c r="A197" s="9">
        <v>8</v>
      </c>
      <c r="B197" s="28">
        <v>166</v>
      </c>
      <c r="C197" s="9" t="s">
        <v>270</v>
      </c>
      <c r="D197" s="10" t="s">
        <v>756</v>
      </c>
      <c r="E197" s="28"/>
      <c r="F197" s="28"/>
      <c r="H197" s="9"/>
      <c r="I197" s="9"/>
      <c r="J197" s="9"/>
      <c r="K197" s="9"/>
      <c r="L197" s="9"/>
      <c r="M197" s="9"/>
    </row>
    <row r="198" spans="1:13" x14ac:dyDescent="0.25">
      <c r="A198" s="9">
        <v>9</v>
      </c>
      <c r="B198" s="58">
        <f>G198+H198</f>
        <v>162</v>
      </c>
      <c r="C198" s="8" t="s">
        <v>846</v>
      </c>
      <c r="D198" s="29" t="s">
        <v>934</v>
      </c>
      <c r="E198" s="11"/>
      <c r="F198" s="11"/>
      <c r="G198" s="9">
        <v>124</v>
      </c>
      <c r="H198" s="9">
        <v>38</v>
      </c>
      <c r="I198" s="9"/>
      <c r="J198" s="9"/>
      <c r="K198" s="9"/>
      <c r="L198" s="9"/>
      <c r="M198" s="9"/>
    </row>
    <row r="199" spans="1:13" x14ac:dyDescent="0.25">
      <c r="A199" s="9">
        <v>9</v>
      </c>
      <c r="B199" s="58">
        <f>G199+H199</f>
        <v>162</v>
      </c>
      <c r="C199" s="8" t="s">
        <v>898</v>
      </c>
      <c r="D199" s="29" t="s">
        <v>933</v>
      </c>
      <c r="E199" s="11"/>
      <c r="F199" s="11"/>
      <c r="G199" s="9">
        <v>118</v>
      </c>
      <c r="H199" s="9">
        <v>44</v>
      </c>
      <c r="I199" s="9"/>
      <c r="J199" s="9"/>
      <c r="K199" s="9"/>
      <c r="L199" s="9"/>
      <c r="M199" s="9"/>
    </row>
    <row r="200" spans="1:13" x14ac:dyDescent="0.25">
      <c r="A200" s="9"/>
      <c r="B200" s="28">
        <v>160</v>
      </c>
      <c r="C200" s="9" t="s">
        <v>275</v>
      </c>
      <c r="D200" s="10" t="s">
        <v>715</v>
      </c>
      <c r="E200" s="28"/>
      <c r="F200" s="28"/>
      <c r="H200" s="9"/>
      <c r="K200" s="9"/>
      <c r="L200" s="9"/>
      <c r="M200" s="9"/>
    </row>
    <row r="201" spans="1:13" x14ac:dyDescent="0.25">
      <c r="A201" s="9"/>
      <c r="B201" s="28">
        <v>160</v>
      </c>
      <c r="C201" s="9" t="s">
        <v>816</v>
      </c>
      <c r="D201" s="10" t="s">
        <v>826</v>
      </c>
      <c r="E201" s="11"/>
      <c r="F201" s="11"/>
      <c r="G201" s="9"/>
      <c r="H201" s="9"/>
      <c r="K201" s="9"/>
      <c r="L201" s="9"/>
      <c r="M201" s="9"/>
    </row>
    <row r="202" spans="1:13" x14ac:dyDescent="0.25">
      <c r="A202" s="9"/>
      <c r="B202" s="28">
        <v>158</v>
      </c>
      <c r="C202" s="9" t="s">
        <v>647</v>
      </c>
      <c r="D202" s="10" t="s">
        <v>770</v>
      </c>
      <c r="E202" s="28"/>
      <c r="F202" s="28"/>
      <c r="H202" s="9"/>
      <c r="K202" s="9"/>
      <c r="L202" s="9"/>
      <c r="M202" s="9"/>
    </row>
    <row r="203" spans="1:13" x14ac:dyDescent="0.25">
      <c r="A203" s="9"/>
      <c r="K203" s="9"/>
      <c r="L203" s="9"/>
      <c r="M203" s="9"/>
    </row>
    <row r="204" spans="1:13" x14ac:dyDescent="0.25">
      <c r="A204" s="9"/>
      <c r="B204" s="60">
        <f>G204+H204</f>
        <v>150</v>
      </c>
      <c r="C204" s="8" t="s">
        <v>902</v>
      </c>
      <c r="D204" s="29" t="s">
        <v>903</v>
      </c>
      <c r="E204" s="11"/>
      <c r="F204" s="11"/>
      <c r="G204" s="9">
        <v>150</v>
      </c>
      <c r="H204" s="9"/>
      <c r="K204" s="9"/>
      <c r="L204" s="9"/>
      <c r="M204" s="9"/>
    </row>
    <row r="205" spans="1:13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x14ac:dyDescent="0.25">
      <c r="A206" s="8" t="s">
        <v>640</v>
      </c>
      <c r="B206" s="8"/>
      <c r="C206" s="9"/>
      <c r="D206" s="8" t="s">
        <v>489</v>
      </c>
      <c r="E206" s="11"/>
      <c r="F206" s="11"/>
      <c r="G206" s="9"/>
      <c r="H206" s="9"/>
      <c r="I206" s="9"/>
      <c r="J206" s="9"/>
      <c r="K206" s="9"/>
      <c r="L206" s="9"/>
      <c r="M206" s="9"/>
    </row>
    <row r="207" spans="1:13" x14ac:dyDescent="0.25">
      <c r="A207" s="67">
        <f>_xlfn.RANK.EQ(B207,$B$207:$B$216)</f>
        <v>1</v>
      </c>
      <c r="B207" s="48">
        <v>156</v>
      </c>
      <c r="C207" s="9" t="s">
        <v>240</v>
      </c>
      <c r="D207" s="10" t="s">
        <v>734</v>
      </c>
      <c r="E207" s="28"/>
      <c r="F207" s="28"/>
      <c r="H207" s="9"/>
      <c r="I207" s="9"/>
      <c r="J207" s="9"/>
      <c r="K207" s="9"/>
      <c r="L207" s="9"/>
      <c r="M207" s="9"/>
    </row>
    <row r="208" spans="1:13" x14ac:dyDescent="0.25">
      <c r="A208" s="67">
        <f t="shared" ref="A208:A216" si="4">_xlfn.RANK.EQ(B208,$B$207:$B$216)</f>
        <v>2</v>
      </c>
      <c r="B208" s="48">
        <v>101</v>
      </c>
      <c r="C208" s="9" t="s">
        <v>633</v>
      </c>
      <c r="D208" s="10" t="s">
        <v>709</v>
      </c>
      <c r="E208" s="28"/>
      <c r="F208" s="28"/>
      <c r="H208" s="9"/>
      <c r="I208" s="9"/>
      <c r="J208" s="9"/>
      <c r="K208" s="9"/>
      <c r="L208" s="9"/>
      <c r="M208" s="9"/>
    </row>
    <row r="209" spans="1:13" x14ac:dyDescent="0.25">
      <c r="A209" s="67">
        <f t="shared" si="4"/>
        <v>3</v>
      </c>
      <c r="B209" s="48">
        <v>100</v>
      </c>
      <c r="C209" s="9" t="s">
        <v>255</v>
      </c>
      <c r="D209" s="10" t="s">
        <v>737</v>
      </c>
      <c r="E209" s="28"/>
      <c r="F209" s="28"/>
      <c r="H209" s="9"/>
      <c r="I209" s="9"/>
      <c r="J209" s="9"/>
      <c r="K209" s="9"/>
      <c r="L209" s="9"/>
      <c r="M209" s="9"/>
    </row>
    <row r="210" spans="1:13" x14ac:dyDescent="0.25">
      <c r="A210" s="67">
        <f t="shared" si="4"/>
        <v>4</v>
      </c>
      <c r="B210" s="48">
        <v>96</v>
      </c>
      <c r="C210" s="9" t="s">
        <v>270</v>
      </c>
      <c r="D210" s="10" t="s">
        <v>756</v>
      </c>
      <c r="E210" s="28"/>
      <c r="F210" s="28"/>
      <c r="H210" s="9"/>
      <c r="I210" s="9"/>
      <c r="J210" s="9"/>
      <c r="K210" s="9"/>
      <c r="L210" s="9"/>
      <c r="M210" s="9"/>
    </row>
    <row r="211" spans="1:13" x14ac:dyDescent="0.25">
      <c r="A211" s="67">
        <f t="shared" si="4"/>
        <v>5</v>
      </c>
      <c r="B211" s="63">
        <f>G211+H211</f>
        <v>94</v>
      </c>
      <c r="C211" s="8" t="s">
        <v>898</v>
      </c>
      <c r="D211" s="29" t="s">
        <v>933</v>
      </c>
      <c r="E211" s="11"/>
      <c r="F211" s="11"/>
      <c r="G211" s="9">
        <v>68</v>
      </c>
      <c r="H211" s="9">
        <v>26</v>
      </c>
      <c r="I211" s="9"/>
      <c r="J211" s="9"/>
      <c r="K211" s="9"/>
      <c r="L211" s="9"/>
      <c r="M211" s="9"/>
    </row>
    <row r="212" spans="1:13" x14ac:dyDescent="0.25">
      <c r="A212" s="67">
        <f t="shared" si="4"/>
        <v>6</v>
      </c>
      <c r="B212" s="48">
        <v>93</v>
      </c>
      <c r="C212" s="9" t="s">
        <v>132</v>
      </c>
      <c r="D212" s="10" t="s">
        <v>738</v>
      </c>
      <c r="E212" s="28"/>
      <c r="F212" s="28"/>
      <c r="H212" s="9"/>
      <c r="I212" s="9"/>
      <c r="J212" s="9"/>
      <c r="K212" s="9"/>
      <c r="L212" s="9"/>
      <c r="M212" s="9"/>
    </row>
    <row r="213" spans="1:13" x14ac:dyDescent="0.25">
      <c r="A213" s="67">
        <f t="shared" si="4"/>
        <v>7</v>
      </c>
      <c r="B213" s="48">
        <v>88</v>
      </c>
      <c r="C213" s="9" t="s">
        <v>257</v>
      </c>
      <c r="D213" s="10" t="s">
        <v>739</v>
      </c>
      <c r="E213" s="28"/>
      <c r="F213" s="28"/>
      <c r="H213" s="9"/>
      <c r="I213" s="9"/>
      <c r="J213" s="9"/>
      <c r="K213" s="9"/>
      <c r="L213" s="9"/>
      <c r="M213" s="9"/>
    </row>
    <row r="214" spans="1:13" x14ac:dyDescent="0.25">
      <c r="A214" s="67">
        <f t="shared" si="4"/>
        <v>8</v>
      </c>
      <c r="B214" s="48">
        <v>87</v>
      </c>
      <c r="C214" s="9" t="s">
        <v>634</v>
      </c>
      <c r="D214" s="10" t="s">
        <v>772</v>
      </c>
      <c r="E214" s="28"/>
      <c r="F214" s="28"/>
      <c r="H214" s="9"/>
      <c r="I214" s="9"/>
      <c r="J214" s="9"/>
      <c r="K214" s="9"/>
      <c r="L214" s="9"/>
      <c r="M214" s="9"/>
    </row>
    <row r="215" spans="1:13" x14ac:dyDescent="0.25">
      <c r="A215" s="67">
        <f t="shared" si="4"/>
        <v>9</v>
      </c>
      <c r="B215" s="48">
        <v>83</v>
      </c>
      <c r="C215" s="9" t="s">
        <v>262</v>
      </c>
      <c r="D215" s="10" t="s">
        <v>746</v>
      </c>
      <c r="E215" s="28"/>
      <c r="F215" s="28"/>
      <c r="H215" s="9"/>
      <c r="I215" s="9"/>
      <c r="J215" s="9"/>
      <c r="K215" s="9"/>
      <c r="L215" s="9"/>
      <c r="M215" s="9"/>
    </row>
    <row r="216" spans="1:13" x14ac:dyDescent="0.25">
      <c r="A216" s="67">
        <f t="shared" si="4"/>
        <v>10</v>
      </c>
      <c r="B216" s="48">
        <v>79</v>
      </c>
      <c r="C216" s="9" t="s">
        <v>545</v>
      </c>
      <c r="D216" s="10" t="s">
        <v>773</v>
      </c>
      <c r="E216" s="28"/>
      <c r="F216" s="28"/>
      <c r="H216" s="9"/>
      <c r="I216" s="9"/>
      <c r="J216" s="9"/>
      <c r="K216" s="9"/>
      <c r="L216" s="9"/>
      <c r="M216" s="9"/>
    </row>
    <row r="217" spans="1:13" x14ac:dyDescent="0.25">
      <c r="A217" s="9"/>
      <c r="B217" s="48">
        <v>77</v>
      </c>
      <c r="C217" s="9" t="s">
        <v>116</v>
      </c>
      <c r="D217" s="10" t="s">
        <v>749</v>
      </c>
      <c r="E217" s="28"/>
      <c r="F217" s="28"/>
      <c r="H217" s="9"/>
      <c r="I217" s="9"/>
      <c r="J217" s="9"/>
      <c r="K217" s="9"/>
      <c r="L217" s="9"/>
      <c r="M217" s="9"/>
    </row>
    <row r="218" spans="1:13" x14ac:dyDescent="0.25">
      <c r="A218" s="9"/>
      <c r="I218" s="9"/>
      <c r="J218" s="9"/>
      <c r="K218" s="9"/>
      <c r="L218" s="9"/>
      <c r="M218" s="9"/>
    </row>
    <row r="219" spans="1:13" x14ac:dyDescent="0.25">
      <c r="A219" s="9"/>
      <c r="B219" s="63">
        <f>G219+H219</f>
        <v>72</v>
      </c>
      <c r="C219" s="8" t="s">
        <v>904</v>
      </c>
      <c r="D219" s="29" t="s">
        <v>933</v>
      </c>
      <c r="G219">
        <v>69</v>
      </c>
      <c r="H219" s="9">
        <v>3</v>
      </c>
      <c r="I219" s="9"/>
      <c r="J219" s="9"/>
      <c r="K219" s="9"/>
      <c r="L219" s="9"/>
      <c r="M219" s="9"/>
    </row>
    <row r="220" spans="1:13" x14ac:dyDescent="0.25">
      <c r="A220" s="9"/>
      <c r="B220" s="65">
        <f>G220+H220</f>
        <v>68</v>
      </c>
      <c r="C220" s="8" t="s">
        <v>847</v>
      </c>
      <c r="D220" s="29" t="s">
        <v>860</v>
      </c>
      <c r="G220">
        <v>68</v>
      </c>
      <c r="I220" s="9"/>
      <c r="J220" s="9"/>
      <c r="K220" s="9"/>
      <c r="L220" s="9"/>
      <c r="M220" s="9"/>
    </row>
    <row r="221" spans="1:13" x14ac:dyDescent="0.25">
      <c r="A221" s="9"/>
      <c r="B221" s="65">
        <f>G221+H221</f>
        <v>68</v>
      </c>
      <c r="C221" s="8" t="s">
        <v>861</v>
      </c>
      <c r="D221" s="29" t="s">
        <v>860</v>
      </c>
      <c r="E221" s="11"/>
      <c r="F221" s="11"/>
      <c r="G221" s="9">
        <v>68</v>
      </c>
      <c r="H221" s="9"/>
      <c r="I221" s="9"/>
      <c r="J221" s="9"/>
      <c r="K221" s="9"/>
      <c r="L221" s="9"/>
      <c r="M221" s="9"/>
    </row>
    <row r="222" spans="1:13" x14ac:dyDescent="0.25">
      <c r="A222" s="9"/>
      <c r="B222" s="48"/>
      <c r="C222" s="9"/>
      <c r="D222" s="22"/>
      <c r="E222" s="28"/>
      <c r="F222" s="28"/>
      <c r="G222" s="9"/>
      <c r="H222" s="9"/>
      <c r="I222" s="9"/>
      <c r="J222" s="9"/>
      <c r="K222" s="9"/>
      <c r="L222" s="9"/>
      <c r="M222" s="9"/>
    </row>
    <row r="223" spans="1:13" x14ac:dyDescent="0.25">
      <c r="A223" s="8" t="s">
        <v>641</v>
      </c>
      <c r="B223" s="8"/>
      <c r="C223" s="9"/>
      <c r="D223" s="8" t="s">
        <v>489</v>
      </c>
      <c r="E223" s="11"/>
      <c r="F223" s="11"/>
      <c r="G223" s="9"/>
      <c r="H223" s="9"/>
      <c r="I223" s="9"/>
      <c r="J223" s="9"/>
      <c r="K223" s="9"/>
      <c r="L223" s="9"/>
      <c r="M223" s="9"/>
    </row>
    <row r="224" spans="1:13" x14ac:dyDescent="0.25">
      <c r="A224" s="67">
        <f>_xlfn.RANK.EQ(B224,$B$224:$B$233)</f>
        <v>1</v>
      </c>
      <c r="B224" s="28">
        <v>554</v>
      </c>
      <c r="C224" s="9" t="s">
        <v>275</v>
      </c>
      <c r="D224" s="10" t="s">
        <v>715</v>
      </c>
      <c r="E224" s="28"/>
      <c r="F224" s="28"/>
      <c r="H224" s="9"/>
      <c r="I224" s="9"/>
      <c r="J224" s="9"/>
      <c r="K224" s="9"/>
      <c r="L224" s="9"/>
      <c r="M224" s="9"/>
    </row>
    <row r="225" spans="1:13" x14ac:dyDescent="0.25">
      <c r="A225" s="67">
        <f t="shared" ref="A225:A233" si="5">_xlfn.RANK.EQ(B225,$B$224:$B$233)</f>
        <v>2</v>
      </c>
      <c r="B225" s="28">
        <v>537</v>
      </c>
      <c r="C225" s="9" t="s">
        <v>228</v>
      </c>
      <c r="D225" s="10" t="s">
        <v>732</v>
      </c>
      <c r="E225" s="28"/>
      <c r="F225" s="28"/>
      <c r="H225" s="9"/>
      <c r="I225" s="9"/>
      <c r="J225" s="9"/>
      <c r="K225" s="9"/>
      <c r="L225" s="9"/>
      <c r="M225" s="9"/>
    </row>
    <row r="226" spans="1:13" x14ac:dyDescent="0.25">
      <c r="A226" s="67">
        <f t="shared" si="5"/>
        <v>3</v>
      </c>
      <c r="B226" s="28">
        <v>519</v>
      </c>
      <c r="C226" s="9" t="s">
        <v>240</v>
      </c>
      <c r="D226" s="10" t="s">
        <v>734</v>
      </c>
      <c r="E226" s="28"/>
      <c r="F226" s="28"/>
      <c r="H226" s="9"/>
      <c r="I226" s="9"/>
      <c r="J226" s="9"/>
      <c r="K226" s="9"/>
      <c r="L226" s="9"/>
      <c r="M226" s="9"/>
    </row>
    <row r="227" spans="1:13" x14ac:dyDescent="0.25">
      <c r="A227" s="67">
        <f t="shared" si="5"/>
        <v>4</v>
      </c>
      <c r="B227" s="28">
        <v>491</v>
      </c>
      <c r="C227" s="9" t="s">
        <v>539</v>
      </c>
      <c r="D227" s="10" t="s">
        <v>752</v>
      </c>
      <c r="E227" s="28"/>
      <c r="F227" s="28"/>
      <c r="H227" s="9"/>
      <c r="I227" s="9"/>
      <c r="J227" s="9"/>
      <c r="K227" s="9"/>
      <c r="L227" s="9"/>
      <c r="M227" s="9"/>
    </row>
    <row r="228" spans="1:13" x14ac:dyDescent="0.25">
      <c r="A228" s="67">
        <f t="shared" si="5"/>
        <v>5</v>
      </c>
      <c r="B228" s="28">
        <v>482</v>
      </c>
      <c r="C228" s="9" t="s">
        <v>537</v>
      </c>
      <c r="D228" s="10" t="s">
        <v>723</v>
      </c>
      <c r="E228" s="28"/>
      <c r="F228" s="28"/>
      <c r="H228" s="9"/>
      <c r="I228" s="9"/>
      <c r="J228" s="9"/>
      <c r="K228" s="9"/>
      <c r="L228" s="9"/>
      <c r="M228" s="9"/>
    </row>
    <row r="229" spans="1:13" x14ac:dyDescent="0.25">
      <c r="A229" s="67">
        <f t="shared" si="5"/>
        <v>6</v>
      </c>
      <c r="B229" s="28">
        <v>467</v>
      </c>
      <c r="C229" s="9" t="s">
        <v>635</v>
      </c>
      <c r="D229" s="10" t="s">
        <v>774</v>
      </c>
      <c r="E229" s="28"/>
      <c r="F229" s="28"/>
      <c r="H229" s="9"/>
      <c r="I229" s="9"/>
      <c r="J229" s="9"/>
      <c r="K229" s="9"/>
      <c r="L229" s="9"/>
      <c r="M229" s="9"/>
    </row>
    <row r="230" spans="1:13" x14ac:dyDescent="0.25">
      <c r="A230" s="67">
        <f t="shared" si="5"/>
        <v>7</v>
      </c>
      <c r="B230" s="58">
        <f>G230+H230</f>
        <v>452</v>
      </c>
      <c r="C230" s="8" t="s">
        <v>898</v>
      </c>
      <c r="D230" s="29" t="s">
        <v>933</v>
      </c>
      <c r="E230" s="11"/>
      <c r="F230" s="11"/>
      <c r="G230" s="9">
        <v>293</v>
      </c>
      <c r="H230" s="9">
        <v>159</v>
      </c>
      <c r="I230" s="9"/>
      <c r="J230" s="9"/>
      <c r="K230" s="9"/>
      <c r="L230" s="9"/>
      <c r="M230" s="9"/>
    </row>
    <row r="231" spans="1:13" x14ac:dyDescent="0.25">
      <c r="A231" s="67">
        <f t="shared" si="5"/>
        <v>8</v>
      </c>
      <c r="B231" s="28">
        <v>440</v>
      </c>
      <c r="C231" s="9" t="s">
        <v>255</v>
      </c>
      <c r="D231" s="10" t="s">
        <v>737</v>
      </c>
      <c r="E231" s="28"/>
      <c r="F231" s="28"/>
      <c r="H231" s="9"/>
      <c r="I231" s="9"/>
      <c r="J231" s="9"/>
      <c r="K231" s="9"/>
      <c r="L231" s="9"/>
      <c r="M231" s="9"/>
    </row>
    <row r="232" spans="1:13" x14ac:dyDescent="0.25">
      <c r="A232" s="67">
        <f t="shared" si="5"/>
        <v>9</v>
      </c>
      <c r="B232" s="28">
        <v>429</v>
      </c>
      <c r="C232" s="9" t="s">
        <v>484</v>
      </c>
      <c r="D232" s="10" t="s">
        <v>724</v>
      </c>
      <c r="E232" s="28"/>
      <c r="F232" s="28"/>
      <c r="H232" s="9"/>
      <c r="I232" s="9"/>
      <c r="J232" s="9"/>
      <c r="K232" s="9"/>
      <c r="L232" s="9"/>
      <c r="M232" s="9"/>
    </row>
    <row r="233" spans="1:13" x14ac:dyDescent="0.25">
      <c r="A233" s="67">
        <f t="shared" si="5"/>
        <v>9</v>
      </c>
      <c r="B233" s="28">
        <v>429</v>
      </c>
      <c r="C233" s="9" t="s">
        <v>629</v>
      </c>
      <c r="D233" s="10" t="s">
        <v>728</v>
      </c>
      <c r="E233" s="28"/>
      <c r="F233" s="28"/>
      <c r="H233" s="9"/>
      <c r="I233" s="9"/>
      <c r="J233" s="9"/>
      <c r="K233" s="9"/>
      <c r="L233" s="9"/>
      <c r="M233" s="9"/>
    </row>
    <row r="234" spans="1:13" x14ac:dyDescent="0.25">
      <c r="A234" s="9"/>
      <c r="B234" s="28">
        <v>427</v>
      </c>
      <c r="C234" s="9" t="s">
        <v>259</v>
      </c>
      <c r="D234" s="10" t="s">
        <v>741</v>
      </c>
      <c r="E234" s="28"/>
      <c r="F234" s="28"/>
      <c r="H234" s="9"/>
      <c r="I234" s="9"/>
      <c r="J234" s="9"/>
      <c r="K234" s="9"/>
      <c r="L234" s="9"/>
      <c r="M234" s="9"/>
    </row>
    <row r="235" spans="1:13" x14ac:dyDescent="0.25">
      <c r="A235" s="9"/>
      <c r="I235" s="9"/>
      <c r="J235" s="9"/>
      <c r="K235" s="9"/>
      <c r="L235" s="9"/>
      <c r="M235" s="9"/>
    </row>
    <row r="236" spans="1:13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x14ac:dyDescent="0.25">
      <c r="A237" s="8" t="s">
        <v>817</v>
      </c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x14ac:dyDescent="0.25">
      <c r="A238" s="9">
        <v>1</v>
      </c>
      <c r="B238" s="28">
        <v>6</v>
      </c>
      <c r="C238" s="9" t="s">
        <v>254</v>
      </c>
      <c r="D238" s="10" t="s">
        <v>736</v>
      </c>
      <c r="E238" s="9"/>
      <c r="F238" s="9"/>
      <c r="G238" s="9"/>
      <c r="H238" s="9"/>
      <c r="I238" s="9"/>
      <c r="J238" s="9"/>
      <c r="K238" s="9"/>
      <c r="L238" s="9"/>
      <c r="M238" s="9"/>
    </row>
    <row r="239" spans="1:13" x14ac:dyDescent="0.25">
      <c r="A239" s="9">
        <v>2</v>
      </c>
      <c r="B239" s="28">
        <v>5</v>
      </c>
      <c r="C239" s="9" t="s">
        <v>133</v>
      </c>
      <c r="D239" s="10" t="s">
        <v>819</v>
      </c>
      <c r="E239" s="9"/>
      <c r="F239" s="9"/>
      <c r="G239" s="9"/>
      <c r="H239" s="9"/>
      <c r="I239" s="9"/>
      <c r="J239" s="9"/>
      <c r="K239" s="9"/>
      <c r="L239" s="9"/>
      <c r="M239" s="9"/>
    </row>
    <row r="240" spans="1:13" x14ac:dyDescent="0.25">
      <c r="A240" s="9">
        <v>2</v>
      </c>
      <c r="B240" s="28">
        <v>5</v>
      </c>
      <c r="C240" s="9" t="s">
        <v>253</v>
      </c>
      <c r="D240" s="10" t="s">
        <v>734</v>
      </c>
      <c r="E240" s="9"/>
      <c r="F240" s="9"/>
      <c r="G240" s="9"/>
      <c r="H240" s="9"/>
      <c r="I240" s="9"/>
      <c r="J240" s="9"/>
      <c r="K240" s="9"/>
      <c r="L240" s="9"/>
      <c r="M240" s="9"/>
    </row>
    <row r="241" spans="1:17" x14ac:dyDescent="0.25">
      <c r="A241" s="9">
        <v>4</v>
      </c>
      <c r="B241" s="28">
        <v>4</v>
      </c>
      <c r="C241" s="9" t="s">
        <v>240</v>
      </c>
      <c r="D241" s="10" t="s">
        <v>734</v>
      </c>
      <c r="E241" s="9"/>
      <c r="F241" s="9"/>
      <c r="G241" s="9"/>
      <c r="H241" s="9"/>
      <c r="I241" s="9"/>
      <c r="J241" s="9"/>
      <c r="K241" s="9"/>
      <c r="L241" s="9"/>
      <c r="M241" s="9"/>
    </row>
    <row r="242" spans="1:17" x14ac:dyDescent="0.25">
      <c r="A242" s="9">
        <v>5</v>
      </c>
      <c r="B242" s="28">
        <v>3</v>
      </c>
      <c r="C242" s="9" t="s">
        <v>132</v>
      </c>
      <c r="D242" s="10" t="s">
        <v>738</v>
      </c>
      <c r="E242" s="9"/>
      <c r="F242" s="9"/>
      <c r="G242" s="9"/>
      <c r="H242" s="9"/>
      <c r="I242" s="9"/>
      <c r="J242" s="9"/>
      <c r="K242" s="9"/>
      <c r="L242" s="9"/>
      <c r="M242" s="9"/>
    </row>
    <row r="243" spans="1:17" x14ac:dyDescent="0.25">
      <c r="A243" s="9">
        <v>5</v>
      </c>
      <c r="B243" s="28">
        <v>3</v>
      </c>
      <c r="C243" s="9" t="s">
        <v>545</v>
      </c>
      <c r="D243" s="10" t="s">
        <v>773</v>
      </c>
      <c r="E243" s="9"/>
      <c r="F243" s="9"/>
      <c r="G243" s="9"/>
      <c r="H243" s="9"/>
      <c r="I243" s="9"/>
      <c r="J243" s="9"/>
      <c r="K243" s="9"/>
      <c r="L243" s="9"/>
      <c r="M243" s="9"/>
    </row>
    <row r="244" spans="1:17" x14ac:dyDescent="0.25">
      <c r="A244" s="9">
        <v>5</v>
      </c>
      <c r="B244" s="28">
        <v>3</v>
      </c>
      <c r="C244" s="9" t="s">
        <v>262</v>
      </c>
      <c r="D244" s="10" t="s">
        <v>746</v>
      </c>
      <c r="E244" s="9"/>
      <c r="F244" s="9"/>
      <c r="G244" s="9"/>
      <c r="H244" s="9"/>
      <c r="I244" s="9"/>
      <c r="J244" s="9"/>
      <c r="K244" s="9"/>
      <c r="L244" s="9"/>
      <c r="M244" s="9"/>
    </row>
    <row r="245" spans="1:17" x14ac:dyDescent="0.25">
      <c r="A245" s="9">
        <v>5</v>
      </c>
      <c r="B245" s="28">
        <v>3</v>
      </c>
      <c r="C245" s="9" t="s">
        <v>134</v>
      </c>
      <c r="D245" s="10" t="s">
        <v>740</v>
      </c>
      <c r="E245" s="9"/>
      <c r="F245" s="9"/>
      <c r="G245" s="9"/>
      <c r="H245" s="9"/>
      <c r="I245" s="9"/>
      <c r="J245" s="9"/>
      <c r="K245" s="9"/>
      <c r="L245" s="9"/>
      <c r="M245" s="9"/>
    </row>
    <row r="246" spans="1:17" x14ac:dyDescent="0.25">
      <c r="A246" s="9"/>
      <c r="B246" s="9" t="s">
        <v>818</v>
      </c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7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7" ht="15.75" x14ac:dyDescent="0.25">
      <c r="A248" s="17" t="s">
        <v>276</v>
      </c>
      <c r="B248" s="17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7" x14ac:dyDescent="0.25">
      <c r="A249" s="8" t="s">
        <v>621</v>
      </c>
      <c r="B249" s="8"/>
      <c r="C249" s="9"/>
      <c r="D249" s="8" t="s">
        <v>489</v>
      </c>
      <c r="E249" s="11"/>
      <c r="F249" s="11"/>
      <c r="G249" s="9"/>
      <c r="H249" s="9"/>
      <c r="I249" s="9"/>
      <c r="J249" s="9"/>
      <c r="K249" s="9"/>
      <c r="L249" s="9"/>
      <c r="M249" s="9"/>
    </row>
    <row r="250" spans="1:17" x14ac:dyDescent="0.25">
      <c r="A250" s="9">
        <v>1</v>
      </c>
      <c r="B250" s="28" t="s">
        <v>669</v>
      </c>
      <c r="C250" s="9" t="s">
        <v>352</v>
      </c>
      <c r="D250" s="10" t="s">
        <v>701</v>
      </c>
      <c r="E250" s="28"/>
      <c r="F250" s="28"/>
      <c r="H250" s="9"/>
      <c r="I250" s="9"/>
      <c r="M250" s="9"/>
      <c r="Q250" s="9"/>
    </row>
    <row r="251" spans="1:17" x14ac:dyDescent="0.25">
      <c r="A251" s="9">
        <v>2</v>
      </c>
      <c r="B251" s="28" t="s">
        <v>279</v>
      </c>
      <c r="C251" s="9" t="s">
        <v>282</v>
      </c>
      <c r="D251" s="54" t="s">
        <v>705</v>
      </c>
      <c r="E251" s="28"/>
      <c r="F251" s="28"/>
      <c r="H251" s="9"/>
      <c r="I251" s="9"/>
      <c r="J251" s="9"/>
      <c r="K251" s="9"/>
      <c r="L251" s="9"/>
      <c r="M251" s="9"/>
      <c r="O251" s="9"/>
    </row>
    <row r="252" spans="1:17" x14ac:dyDescent="0.25">
      <c r="A252" s="9">
        <v>3</v>
      </c>
      <c r="B252" s="28" t="s">
        <v>280</v>
      </c>
      <c r="C252" s="9" t="s">
        <v>283</v>
      </c>
      <c r="D252" s="54" t="s">
        <v>712</v>
      </c>
      <c r="E252" s="28"/>
      <c r="F252" s="28"/>
      <c r="H252" s="9"/>
      <c r="I252" s="9"/>
      <c r="J252" s="9"/>
      <c r="K252" s="9"/>
      <c r="L252" s="9"/>
      <c r="M252" s="9"/>
      <c r="N252" s="9"/>
      <c r="O252" s="9"/>
    </row>
    <row r="253" spans="1:17" x14ac:dyDescent="0.25">
      <c r="A253" s="9">
        <v>4</v>
      </c>
      <c r="B253" s="28" t="s">
        <v>606</v>
      </c>
      <c r="C253" s="9" t="s">
        <v>284</v>
      </c>
      <c r="D253" s="54" t="s">
        <v>713</v>
      </c>
      <c r="E253" s="28"/>
      <c r="F253" s="28"/>
      <c r="H253" s="9"/>
      <c r="I253" s="9"/>
      <c r="J253" s="9"/>
      <c r="K253" s="9"/>
      <c r="M253" s="9"/>
      <c r="N253" s="9"/>
      <c r="O253" s="9"/>
    </row>
    <row r="254" spans="1:17" x14ac:dyDescent="0.25">
      <c r="A254" s="9">
        <v>5</v>
      </c>
      <c r="B254" s="28" t="s">
        <v>605</v>
      </c>
      <c r="C254" s="9" t="s">
        <v>285</v>
      </c>
      <c r="D254" s="54" t="s">
        <v>711</v>
      </c>
      <c r="E254" s="28"/>
      <c r="F254" s="28"/>
      <c r="H254" s="9"/>
      <c r="I254" s="9"/>
      <c r="M254" s="9"/>
      <c r="N254" s="9"/>
      <c r="O254" s="9"/>
    </row>
    <row r="255" spans="1:17" x14ac:dyDescent="0.25">
      <c r="A255" s="9">
        <v>6</v>
      </c>
      <c r="B255" s="28" t="s">
        <v>281</v>
      </c>
      <c r="C255" s="9" t="s">
        <v>286</v>
      </c>
      <c r="D255" s="10" t="s">
        <v>703</v>
      </c>
      <c r="E255" s="28"/>
      <c r="F255" s="28"/>
      <c r="H255" s="9"/>
      <c r="M255" s="9"/>
    </row>
    <row r="256" spans="1:17" x14ac:dyDescent="0.25">
      <c r="A256" s="9">
        <v>7</v>
      </c>
      <c r="B256" s="28" t="s">
        <v>668</v>
      </c>
      <c r="C256" s="9" t="s">
        <v>514</v>
      </c>
      <c r="D256" s="54" t="s">
        <v>700</v>
      </c>
      <c r="E256" s="28"/>
      <c r="F256" s="28"/>
      <c r="H256" s="9"/>
      <c r="M256" s="9"/>
      <c r="Q256" s="9"/>
    </row>
    <row r="257" spans="1:17" x14ac:dyDescent="0.25">
      <c r="A257" s="9">
        <v>8</v>
      </c>
      <c r="B257" s="28" t="s">
        <v>607</v>
      </c>
      <c r="C257" s="9" t="s">
        <v>293</v>
      </c>
      <c r="D257" s="54" t="s">
        <v>714</v>
      </c>
      <c r="E257" s="28"/>
      <c r="F257" s="28"/>
      <c r="H257" s="9"/>
      <c r="M257" s="9"/>
    </row>
    <row r="258" spans="1:17" x14ac:dyDescent="0.25">
      <c r="A258" s="9">
        <v>9</v>
      </c>
      <c r="B258" s="58" t="s">
        <v>967</v>
      </c>
      <c r="C258" s="8" t="s">
        <v>820</v>
      </c>
      <c r="D258" s="29" t="s">
        <v>933</v>
      </c>
      <c r="E258" s="28"/>
      <c r="F258" s="28"/>
      <c r="G258">
        <f>4345+1/60+961+49/60</f>
        <v>5306.833333333333</v>
      </c>
      <c r="H258">
        <f>ROUNDDOWN(G258,0)</f>
        <v>5306</v>
      </c>
      <c r="I258">
        <f>G258-H258</f>
        <v>0.83333333333303017</v>
      </c>
      <c r="J258" s="9">
        <f>I258*60</f>
        <v>49.99999999998181</v>
      </c>
      <c r="M258" s="9"/>
    </row>
    <row r="259" spans="1:17" x14ac:dyDescent="0.25">
      <c r="A259" s="9">
        <v>10</v>
      </c>
      <c r="B259" s="28" t="s">
        <v>523</v>
      </c>
      <c r="C259" s="9" t="s">
        <v>429</v>
      </c>
      <c r="D259" s="10" t="s">
        <v>710</v>
      </c>
      <c r="E259" s="28"/>
      <c r="F259" s="28"/>
      <c r="H259" s="9"/>
      <c r="M259" s="9"/>
      <c r="Q259" s="9"/>
    </row>
    <row r="260" spans="1:17" x14ac:dyDescent="0.25">
      <c r="A260" s="9">
        <v>11</v>
      </c>
      <c r="B260" s="28" t="s">
        <v>850</v>
      </c>
      <c r="C260" s="9" t="s">
        <v>601</v>
      </c>
      <c r="D260" s="10" t="s">
        <v>828</v>
      </c>
      <c r="E260" s="11"/>
      <c r="F260" s="11"/>
      <c r="J260" s="9"/>
      <c r="M260" s="9"/>
    </row>
    <row r="261" spans="1:17" x14ac:dyDescent="0.25">
      <c r="A261" s="9">
        <v>12</v>
      </c>
      <c r="B261" s="60" t="s">
        <v>921</v>
      </c>
      <c r="C261" s="8" t="s">
        <v>794</v>
      </c>
      <c r="D261" s="29" t="s">
        <v>893</v>
      </c>
      <c r="E261" s="28"/>
      <c r="F261" s="28"/>
      <c r="G261">
        <f>4776+55/60+0+0/60</f>
        <v>4776.916666666667</v>
      </c>
      <c r="H261">
        <f>ROUNDDOWN(G261,0)</f>
        <v>4776</v>
      </c>
      <c r="I261">
        <f>G261-H261</f>
        <v>0.91666666666696983</v>
      </c>
      <c r="J261" s="9">
        <f>I261*60</f>
        <v>55.00000000001819</v>
      </c>
      <c r="N261" s="9"/>
    </row>
    <row r="262" spans="1:17" x14ac:dyDescent="0.25">
      <c r="A262" s="9">
        <v>13</v>
      </c>
      <c r="B262" s="58" t="s">
        <v>968</v>
      </c>
      <c r="C262" s="8" t="s">
        <v>897</v>
      </c>
      <c r="D262" s="29" t="s">
        <v>936</v>
      </c>
      <c r="E262" s="28"/>
      <c r="F262" s="28"/>
      <c r="G262">
        <f>3627+24/60+1052+12/60</f>
        <v>4679.5999999999995</v>
      </c>
      <c r="H262">
        <f>ROUNDDOWN(G262,0)</f>
        <v>4679</v>
      </c>
      <c r="I262">
        <f>G262-H262</f>
        <v>0.5999999999994543</v>
      </c>
      <c r="J262" s="9">
        <f>I262*60</f>
        <v>35.999999999967258</v>
      </c>
      <c r="M262" s="9"/>
      <c r="Q262" s="9"/>
    </row>
    <row r="263" spans="1:17" x14ac:dyDescent="0.25">
      <c r="A263" s="9">
        <v>14</v>
      </c>
      <c r="B263" s="28" t="s">
        <v>667</v>
      </c>
      <c r="C263" s="9" t="s">
        <v>551</v>
      </c>
      <c r="D263" s="54" t="s">
        <v>715</v>
      </c>
      <c r="E263" s="28"/>
      <c r="F263" s="28"/>
      <c r="H263" s="9"/>
      <c r="M263" s="9"/>
    </row>
    <row r="264" spans="1:17" x14ac:dyDescent="0.25">
      <c r="A264" s="9">
        <v>15</v>
      </c>
      <c r="B264" s="28" t="s">
        <v>608</v>
      </c>
      <c r="C264" s="9" t="s">
        <v>289</v>
      </c>
      <c r="D264" s="10" t="s">
        <v>720</v>
      </c>
      <c r="E264" s="28"/>
      <c r="F264" s="28"/>
      <c r="H264" s="9"/>
      <c r="N264" s="9"/>
    </row>
    <row r="265" spans="1:17" x14ac:dyDescent="0.25">
      <c r="A265" s="9"/>
      <c r="B265" s="28" t="s">
        <v>692</v>
      </c>
      <c r="C265" s="9" t="s">
        <v>515</v>
      </c>
      <c r="D265" s="10" t="s">
        <v>708</v>
      </c>
      <c r="E265" s="11"/>
      <c r="F265" s="11"/>
      <c r="J265" s="9"/>
      <c r="N265" s="9"/>
    </row>
    <row r="266" spans="1:17" x14ac:dyDescent="0.25">
      <c r="A266" s="9"/>
      <c r="B266" s="60" t="s">
        <v>864</v>
      </c>
      <c r="C266" s="8" t="s">
        <v>802</v>
      </c>
      <c r="D266" s="29" t="s">
        <v>894</v>
      </c>
      <c r="E266" s="28"/>
      <c r="F266" s="28"/>
      <c r="G266">
        <f>4231+51/60+0+0/60</f>
        <v>4231.8500000000004</v>
      </c>
      <c r="H266">
        <f>ROUNDDOWN(G266,0)</f>
        <v>4231</v>
      </c>
      <c r="I266">
        <f>G266-H266</f>
        <v>0.8500000000003638</v>
      </c>
      <c r="J266" s="9">
        <f>I266*60</f>
        <v>51.000000000021828</v>
      </c>
      <c r="N266" s="9"/>
    </row>
    <row r="267" spans="1:17" x14ac:dyDescent="0.25">
      <c r="A267" s="9"/>
      <c r="B267" s="28" t="s">
        <v>666</v>
      </c>
      <c r="C267" s="9" t="s">
        <v>577</v>
      </c>
      <c r="D267" s="10" t="s">
        <v>702</v>
      </c>
      <c r="E267" s="28"/>
      <c r="F267" s="28"/>
      <c r="H267" s="9"/>
      <c r="N267" s="9"/>
    </row>
    <row r="268" spans="1:17" x14ac:dyDescent="0.25">
      <c r="A268" s="9"/>
      <c r="B268" s="28"/>
      <c r="C268" s="9"/>
      <c r="D268" s="10"/>
      <c r="E268" s="28"/>
      <c r="F268" s="28"/>
      <c r="H268" s="9"/>
      <c r="N268" s="9"/>
    </row>
    <row r="269" spans="1:17" x14ac:dyDescent="0.25">
      <c r="A269" s="9"/>
      <c r="B269" s="9"/>
      <c r="C269" s="9"/>
      <c r="D269" s="9"/>
      <c r="E269" s="9"/>
      <c r="F269" s="9"/>
      <c r="G269" s="9"/>
      <c r="H269" s="9"/>
    </row>
    <row r="270" spans="1:17" x14ac:dyDescent="0.25">
      <c r="A270" s="8" t="s">
        <v>620</v>
      </c>
      <c r="B270" s="8"/>
      <c r="C270" s="9"/>
      <c r="D270" s="8" t="s">
        <v>489</v>
      </c>
      <c r="E270" s="11"/>
      <c r="F270" s="11"/>
      <c r="G270" s="9"/>
      <c r="H270" s="9"/>
    </row>
    <row r="271" spans="1:17" x14ac:dyDescent="0.25">
      <c r="A271" s="67">
        <f>_xlfn.RANK.EQ(B271,$B$271:$B$280)</f>
        <v>1</v>
      </c>
      <c r="B271" s="28">
        <v>121</v>
      </c>
      <c r="C271" s="9" t="s">
        <v>352</v>
      </c>
      <c r="D271" s="10" t="s">
        <v>701</v>
      </c>
      <c r="E271" s="28"/>
      <c r="F271" s="28"/>
      <c r="H271" s="9"/>
      <c r="I271" s="9"/>
      <c r="J271" s="9"/>
    </row>
    <row r="272" spans="1:17" x14ac:dyDescent="0.25">
      <c r="A272" s="67">
        <f t="shared" ref="A272:A280" si="6">_xlfn.RANK.EQ(B272,$B$271:$B$280)</f>
        <v>2</v>
      </c>
      <c r="B272" s="28">
        <v>118</v>
      </c>
      <c r="C272" s="9" t="s">
        <v>283</v>
      </c>
      <c r="D272" s="54" t="s">
        <v>712</v>
      </c>
      <c r="E272" s="28"/>
      <c r="F272" s="28"/>
      <c r="H272" s="9"/>
    </row>
    <row r="273" spans="1:13" x14ac:dyDescent="0.25">
      <c r="A273" s="67">
        <f t="shared" si="6"/>
        <v>3</v>
      </c>
      <c r="B273" s="28">
        <v>117</v>
      </c>
      <c r="C273" s="9" t="s">
        <v>282</v>
      </c>
      <c r="D273" s="54" t="s">
        <v>705</v>
      </c>
      <c r="E273" s="28"/>
      <c r="F273" s="28"/>
      <c r="H273" s="9"/>
    </row>
    <row r="274" spans="1:13" x14ac:dyDescent="0.25">
      <c r="A274" s="67">
        <f t="shared" si="6"/>
        <v>4</v>
      </c>
      <c r="B274" s="28">
        <v>109</v>
      </c>
      <c r="C274" s="9" t="s">
        <v>284</v>
      </c>
      <c r="D274" s="54" t="s">
        <v>713</v>
      </c>
      <c r="E274" s="28"/>
      <c r="F274" s="28"/>
      <c r="H274" s="9"/>
    </row>
    <row r="275" spans="1:13" x14ac:dyDescent="0.25">
      <c r="A275" s="67">
        <f t="shared" si="6"/>
        <v>5</v>
      </c>
      <c r="B275" s="28">
        <v>106</v>
      </c>
      <c r="C275" s="9" t="s">
        <v>285</v>
      </c>
      <c r="D275" s="54" t="s">
        <v>711</v>
      </c>
      <c r="E275" s="28"/>
      <c r="F275" s="28"/>
      <c r="H275" s="9"/>
    </row>
    <row r="276" spans="1:13" x14ac:dyDescent="0.25">
      <c r="A276" s="67">
        <f t="shared" si="6"/>
        <v>6</v>
      </c>
      <c r="B276" s="28">
        <v>98</v>
      </c>
      <c r="C276" s="9" t="s">
        <v>293</v>
      </c>
      <c r="D276" s="54" t="s">
        <v>714</v>
      </c>
      <c r="E276" s="28"/>
      <c r="F276" s="28"/>
      <c r="H276" s="9"/>
    </row>
    <row r="277" spans="1:13" x14ac:dyDescent="0.25">
      <c r="A277" s="67">
        <f t="shared" si="6"/>
        <v>7</v>
      </c>
      <c r="B277" s="28">
        <v>93</v>
      </c>
      <c r="C277" s="9" t="s">
        <v>514</v>
      </c>
      <c r="D277" s="54" t="s">
        <v>700</v>
      </c>
      <c r="E277" s="28"/>
      <c r="F277" s="28"/>
      <c r="H277" s="9"/>
      <c r="I277" s="9"/>
      <c r="J277" s="9"/>
    </row>
    <row r="278" spans="1:13" x14ac:dyDescent="0.25">
      <c r="A278" s="67">
        <f t="shared" si="6"/>
        <v>8</v>
      </c>
      <c r="B278" s="28">
        <v>92</v>
      </c>
      <c r="C278" s="9" t="s">
        <v>286</v>
      </c>
      <c r="D278" s="10" t="s">
        <v>703</v>
      </c>
      <c r="E278" s="28"/>
      <c r="F278" s="28"/>
      <c r="H278" s="9"/>
    </row>
    <row r="279" spans="1:13" x14ac:dyDescent="0.25">
      <c r="A279" s="67">
        <f t="shared" si="6"/>
        <v>9</v>
      </c>
      <c r="B279" s="58">
        <f>G279+H279</f>
        <v>89</v>
      </c>
      <c r="C279" s="8" t="s">
        <v>820</v>
      </c>
      <c r="D279" s="29" t="s">
        <v>933</v>
      </c>
      <c r="G279">
        <v>73</v>
      </c>
      <c r="H279">
        <v>16</v>
      </c>
    </row>
    <row r="280" spans="1:13" x14ac:dyDescent="0.25">
      <c r="A280" s="67">
        <f t="shared" si="6"/>
        <v>10</v>
      </c>
      <c r="B280" s="28">
        <v>83</v>
      </c>
      <c r="C280" s="9" t="s">
        <v>429</v>
      </c>
      <c r="D280" s="10" t="s">
        <v>710</v>
      </c>
      <c r="E280" s="28"/>
      <c r="F280" s="28"/>
      <c r="H280" s="9"/>
    </row>
    <row r="281" spans="1:13" x14ac:dyDescent="0.25">
      <c r="A281" s="9"/>
      <c r="B281" s="28">
        <v>81</v>
      </c>
      <c r="C281" s="9" t="s">
        <v>289</v>
      </c>
      <c r="D281" s="10" t="s">
        <v>720</v>
      </c>
      <c r="E281" s="28"/>
      <c r="F281" s="28"/>
      <c r="H281" s="9"/>
    </row>
    <row r="282" spans="1:13" x14ac:dyDescent="0.25">
      <c r="A282" s="9"/>
      <c r="B282" s="58">
        <f>G282+H282</f>
        <v>81</v>
      </c>
      <c r="C282" s="8" t="s">
        <v>897</v>
      </c>
      <c r="D282" s="29" t="s">
        <v>936</v>
      </c>
      <c r="E282" s="11"/>
      <c r="F282" s="11"/>
      <c r="G282">
        <v>63</v>
      </c>
      <c r="H282">
        <v>18</v>
      </c>
    </row>
    <row r="283" spans="1:13" x14ac:dyDescent="0.25">
      <c r="A283" s="9"/>
    </row>
    <row r="284" spans="1:13" x14ac:dyDescent="0.25">
      <c r="A284" s="9"/>
      <c r="B284" s="60">
        <f>G284+H284</f>
        <v>79</v>
      </c>
      <c r="C284" s="8" t="s">
        <v>794</v>
      </c>
      <c r="D284" s="29" t="s">
        <v>893</v>
      </c>
      <c r="G284">
        <v>79</v>
      </c>
    </row>
    <row r="285" spans="1:13" x14ac:dyDescent="0.25">
      <c r="A285" s="9"/>
      <c r="B285" s="60">
        <f>G285+H285</f>
        <v>73</v>
      </c>
      <c r="C285" s="8" t="s">
        <v>802</v>
      </c>
      <c r="D285" s="29" t="s">
        <v>894</v>
      </c>
      <c r="G285">
        <v>73</v>
      </c>
    </row>
    <row r="286" spans="1:13" x14ac:dyDescent="0.25">
      <c r="A286" s="9"/>
      <c r="B286" s="9"/>
      <c r="C286" s="9"/>
      <c r="D286" s="9"/>
      <c r="E286" s="9"/>
      <c r="F286" s="9"/>
      <c r="G286" s="9"/>
      <c r="H286" s="9"/>
    </row>
    <row r="287" spans="1:13" x14ac:dyDescent="0.25">
      <c r="A287" s="8" t="s">
        <v>619</v>
      </c>
      <c r="B287" s="8"/>
      <c r="C287" s="9"/>
      <c r="D287" s="8" t="s">
        <v>489</v>
      </c>
      <c r="E287" s="11"/>
      <c r="F287" s="11"/>
      <c r="G287" s="9"/>
      <c r="H287" s="9"/>
    </row>
    <row r="288" spans="1:13" x14ac:dyDescent="0.25">
      <c r="A288" s="26">
        <v>1</v>
      </c>
      <c r="B288" s="58">
        <f>G288+H288</f>
        <v>74</v>
      </c>
      <c r="C288" s="8" t="s">
        <v>820</v>
      </c>
      <c r="D288" s="29" t="s">
        <v>933</v>
      </c>
      <c r="E288" s="11"/>
      <c r="F288" s="11"/>
      <c r="G288">
        <v>58</v>
      </c>
      <c r="H288">
        <v>16</v>
      </c>
      <c r="L288" s="9"/>
      <c r="M288" s="9"/>
    </row>
    <row r="289" spans="1:13" x14ac:dyDescent="0.25">
      <c r="A289" s="26">
        <v>2</v>
      </c>
      <c r="B289" s="28">
        <v>64</v>
      </c>
      <c r="C289" s="9" t="s">
        <v>285</v>
      </c>
      <c r="D289" s="54" t="s">
        <v>711</v>
      </c>
      <c r="E289" s="28"/>
      <c r="F289" s="28"/>
      <c r="H289" s="9"/>
      <c r="L289" s="9"/>
      <c r="M289" s="9"/>
    </row>
    <row r="290" spans="1:13" x14ac:dyDescent="0.25">
      <c r="A290" s="26">
        <v>3</v>
      </c>
      <c r="B290" s="28">
        <v>62</v>
      </c>
      <c r="C290" s="9" t="s">
        <v>286</v>
      </c>
      <c r="D290" s="10" t="s">
        <v>703</v>
      </c>
      <c r="E290" s="28"/>
      <c r="F290" s="28"/>
      <c r="H290" s="9"/>
      <c r="L290" s="9"/>
      <c r="M290" s="9"/>
    </row>
    <row r="291" spans="1:13" x14ac:dyDescent="0.25">
      <c r="A291" s="26">
        <v>4</v>
      </c>
      <c r="B291" s="28">
        <v>57</v>
      </c>
      <c r="C291" s="9" t="s">
        <v>282</v>
      </c>
      <c r="D291" s="54" t="s">
        <v>705</v>
      </c>
      <c r="E291" s="28"/>
      <c r="F291" s="28"/>
      <c r="H291" s="9"/>
      <c r="I291" s="9"/>
      <c r="J291" s="9"/>
      <c r="K291" s="9"/>
      <c r="L291" s="9"/>
      <c r="M291" s="9"/>
    </row>
    <row r="292" spans="1:13" x14ac:dyDescent="0.25">
      <c r="A292" s="26">
        <v>5</v>
      </c>
      <c r="B292" s="28">
        <v>55</v>
      </c>
      <c r="C292" s="9" t="s">
        <v>601</v>
      </c>
      <c r="D292" s="54" t="s">
        <v>828</v>
      </c>
      <c r="E292" s="11"/>
      <c r="F292" s="11"/>
      <c r="G292" s="9"/>
      <c r="H292" s="9"/>
      <c r="I292" s="9"/>
      <c r="J292" s="9"/>
      <c r="K292" s="9"/>
      <c r="L292" s="9"/>
      <c r="M292" s="9"/>
    </row>
    <row r="293" spans="1:13" x14ac:dyDescent="0.25">
      <c r="A293" s="26">
        <v>5</v>
      </c>
      <c r="B293" s="60">
        <f>G293+H293</f>
        <v>55</v>
      </c>
      <c r="C293" s="8" t="s">
        <v>794</v>
      </c>
      <c r="D293" s="29" t="s">
        <v>893</v>
      </c>
      <c r="E293" s="11"/>
      <c r="F293" s="11"/>
      <c r="G293">
        <v>55</v>
      </c>
      <c r="I293" s="9"/>
      <c r="J293" s="9"/>
      <c r="K293" s="9"/>
      <c r="L293" s="9"/>
      <c r="M293" s="9"/>
    </row>
    <row r="294" spans="1:13" x14ac:dyDescent="0.25">
      <c r="A294" s="26">
        <v>7</v>
      </c>
      <c r="B294" s="28">
        <v>54</v>
      </c>
      <c r="C294" s="9" t="s">
        <v>288</v>
      </c>
      <c r="D294" s="10" t="s">
        <v>709</v>
      </c>
      <c r="E294" s="28"/>
      <c r="F294" s="28"/>
      <c r="H294" s="9"/>
      <c r="I294" s="9"/>
      <c r="J294" s="9"/>
      <c r="K294" s="9"/>
      <c r="L294" s="9"/>
      <c r="M294" s="9"/>
    </row>
    <row r="295" spans="1:13" x14ac:dyDescent="0.25">
      <c r="A295" s="26">
        <v>8</v>
      </c>
      <c r="B295" s="28">
        <v>53</v>
      </c>
      <c r="C295" s="9" t="s">
        <v>289</v>
      </c>
      <c r="D295" s="10" t="s">
        <v>720</v>
      </c>
      <c r="E295" s="28"/>
      <c r="F295" s="28"/>
      <c r="H295" s="9"/>
      <c r="I295" s="9"/>
      <c r="J295" s="9"/>
      <c r="K295" s="9"/>
      <c r="L295" s="9"/>
      <c r="M295" s="9"/>
    </row>
    <row r="296" spans="1:13" x14ac:dyDescent="0.25">
      <c r="A296" s="26">
        <v>9</v>
      </c>
      <c r="B296" s="28">
        <v>51</v>
      </c>
      <c r="C296" s="9" t="s">
        <v>429</v>
      </c>
      <c r="D296" s="10" t="s">
        <v>710</v>
      </c>
      <c r="E296" s="28"/>
      <c r="F296" s="28"/>
      <c r="H296" s="9"/>
      <c r="I296" s="9"/>
      <c r="J296" s="9"/>
      <c r="K296" s="9"/>
      <c r="L296" s="9"/>
      <c r="M296" s="9"/>
    </row>
    <row r="297" spans="1:13" x14ac:dyDescent="0.25">
      <c r="A297" s="26">
        <v>10</v>
      </c>
      <c r="B297" s="28">
        <v>43</v>
      </c>
      <c r="C297" s="9" t="s">
        <v>577</v>
      </c>
      <c r="D297" s="10" t="s">
        <v>702</v>
      </c>
      <c r="E297" s="28"/>
      <c r="F297" s="28"/>
      <c r="H297" s="9"/>
      <c r="I297" s="9"/>
      <c r="J297" s="9"/>
      <c r="K297" s="9"/>
      <c r="L297" s="9"/>
      <c r="M297" s="9"/>
    </row>
    <row r="298" spans="1:13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13" x14ac:dyDescent="0.25">
      <c r="A299" s="8" t="s">
        <v>618</v>
      </c>
      <c r="B299" s="8"/>
      <c r="C299" s="9"/>
      <c r="D299" s="8" t="s">
        <v>489</v>
      </c>
      <c r="E299" s="11"/>
      <c r="F299" s="11"/>
      <c r="G299" s="9"/>
      <c r="H299" s="9"/>
      <c r="I299" s="9"/>
      <c r="J299" s="9"/>
      <c r="K299" s="9"/>
      <c r="L299" s="9"/>
      <c r="M299" s="9"/>
    </row>
    <row r="300" spans="1:13" x14ac:dyDescent="0.25">
      <c r="A300" s="41">
        <v>1</v>
      </c>
      <c r="B300" s="28">
        <v>84</v>
      </c>
      <c r="C300" s="9" t="s">
        <v>352</v>
      </c>
      <c r="D300" s="10" t="s">
        <v>701</v>
      </c>
      <c r="E300" s="28"/>
      <c r="F300" s="28"/>
      <c r="H300" s="9"/>
      <c r="I300" s="9"/>
      <c r="J300" s="9"/>
      <c r="K300" s="9"/>
      <c r="L300" s="9"/>
      <c r="M300" s="9"/>
    </row>
    <row r="301" spans="1:13" x14ac:dyDescent="0.25">
      <c r="A301" s="41">
        <v>2</v>
      </c>
      <c r="B301" s="28">
        <v>76</v>
      </c>
      <c r="C301" s="9" t="s">
        <v>283</v>
      </c>
      <c r="D301" s="54" t="s">
        <v>712</v>
      </c>
      <c r="E301" s="28"/>
      <c r="F301" s="28"/>
      <c r="H301" s="9"/>
      <c r="I301" s="9"/>
      <c r="J301" s="9"/>
      <c r="K301" s="9"/>
      <c r="L301" s="9"/>
      <c r="M301" s="9"/>
    </row>
    <row r="302" spans="1:13" x14ac:dyDescent="0.25">
      <c r="A302" s="41">
        <v>3</v>
      </c>
      <c r="B302" s="28">
        <v>72</v>
      </c>
      <c r="C302" s="9" t="s">
        <v>284</v>
      </c>
      <c r="D302" s="54" t="s">
        <v>713</v>
      </c>
      <c r="E302" s="28"/>
      <c r="F302" s="28"/>
      <c r="H302" s="9"/>
      <c r="I302" s="9"/>
      <c r="J302" s="9"/>
      <c r="K302" s="9"/>
      <c r="L302" s="9"/>
      <c r="M302" s="9"/>
    </row>
    <row r="303" spans="1:13" x14ac:dyDescent="0.25">
      <c r="A303" s="41">
        <v>4</v>
      </c>
      <c r="B303" s="28">
        <v>64</v>
      </c>
      <c r="C303" s="9" t="s">
        <v>293</v>
      </c>
      <c r="D303" s="54" t="s">
        <v>714</v>
      </c>
      <c r="E303" s="28"/>
      <c r="F303" s="28"/>
      <c r="H303" s="9"/>
      <c r="I303" s="9"/>
      <c r="J303" s="9"/>
      <c r="K303" s="9"/>
      <c r="L303" s="9"/>
      <c r="M303" s="9"/>
    </row>
    <row r="304" spans="1:13" x14ac:dyDescent="0.25">
      <c r="A304" s="41">
        <v>5</v>
      </c>
      <c r="B304" s="28">
        <v>60</v>
      </c>
      <c r="C304" s="9" t="s">
        <v>514</v>
      </c>
      <c r="D304" s="54" t="s">
        <v>700</v>
      </c>
      <c r="E304" s="28"/>
      <c r="F304" s="28"/>
      <c r="H304" s="9"/>
      <c r="I304" s="9"/>
      <c r="J304" s="9"/>
      <c r="K304" s="9"/>
      <c r="L304" s="9"/>
      <c r="M304" s="9"/>
    </row>
    <row r="305" spans="1:13" x14ac:dyDescent="0.25">
      <c r="A305" s="26">
        <v>6</v>
      </c>
      <c r="B305" s="28">
        <v>57</v>
      </c>
      <c r="C305" s="9" t="s">
        <v>282</v>
      </c>
      <c r="D305" s="54" t="s">
        <v>705</v>
      </c>
      <c r="E305" s="28"/>
      <c r="F305" s="28"/>
      <c r="H305" s="9"/>
      <c r="I305" s="9"/>
      <c r="J305" s="9"/>
      <c r="K305" s="9"/>
      <c r="L305" s="9"/>
      <c r="M305" s="9"/>
    </row>
    <row r="306" spans="1:13" x14ac:dyDescent="0.25">
      <c r="A306" s="26">
        <v>7</v>
      </c>
      <c r="B306" s="60">
        <f>G306+H306</f>
        <v>50</v>
      </c>
      <c r="C306" s="8" t="s">
        <v>803</v>
      </c>
      <c r="D306" s="29" t="s">
        <v>895</v>
      </c>
      <c r="E306" s="11"/>
      <c r="F306" s="11"/>
      <c r="G306" s="9">
        <v>50</v>
      </c>
      <c r="I306" s="9"/>
      <c r="J306" s="9"/>
      <c r="K306" s="9"/>
      <c r="L306" s="9"/>
      <c r="M306" s="9"/>
    </row>
    <row r="307" spans="1:13" x14ac:dyDescent="0.25">
      <c r="A307" s="26">
        <v>8</v>
      </c>
      <c r="B307" s="28">
        <v>48</v>
      </c>
      <c r="C307" s="9" t="s">
        <v>598</v>
      </c>
      <c r="D307" s="10" t="s">
        <v>718</v>
      </c>
      <c r="E307" s="28"/>
      <c r="F307" s="28"/>
      <c r="H307" s="9"/>
      <c r="I307" s="9"/>
      <c r="J307" s="9"/>
      <c r="K307" s="9"/>
      <c r="L307" s="9"/>
      <c r="M307" s="9"/>
    </row>
    <row r="308" spans="1:13" x14ac:dyDescent="0.25">
      <c r="A308" s="26">
        <v>9</v>
      </c>
      <c r="B308" s="58">
        <f>G308+H308</f>
        <v>47</v>
      </c>
      <c r="C308" s="8" t="s">
        <v>897</v>
      </c>
      <c r="D308" s="29" t="s">
        <v>936</v>
      </c>
      <c r="E308" s="11"/>
      <c r="F308" s="11"/>
      <c r="G308" s="9">
        <v>39</v>
      </c>
      <c r="H308" s="9">
        <v>8</v>
      </c>
      <c r="K308" s="9"/>
      <c r="L308" s="9"/>
      <c r="M308" s="9"/>
    </row>
    <row r="309" spans="1:13" x14ac:dyDescent="0.25">
      <c r="A309" s="26">
        <v>10</v>
      </c>
      <c r="B309" s="60">
        <f>G309+H309</f>
        <v>44</v>
      </c>
      <c r="C309" s="8" t="s">
        <v>849</v>
      </c>
      <c r="D309" s="29" t="s">
        <v>896</v>
      </c>
      <c r="E309" s="11"/>
      <c r="F309" s="11"/>
      <c r="G309" s="9">
        <v>44</v>
      </c>
      <c r="I309" s="9"/>
      <c r="J309" s="9"/>
      <c r="K309" s="9"/>
      <c r="L309" s="9"/>
      <c r="M309" s="9"/>
    </row>
    <row r="310" spans="1:13" x14ac:dyDescent="0.25">
      <c r="A310" s="26"/>
      <c r="B310" s="28">
        <v>43</v>
      </c>
      <c r="C310" s="9" t="s">
        <v>430</v>
      </c>
      <c r="D310" s="10" t="s">
        <v>719</v>
      </c>
      <c r="E310" s="28"/>
      <c r="F310" s="28"/>
      <c r="I310" s="9"/>
      <c r="J310" s="9"/>
      <c r="K310" s="9"/>
      <c r="L310" s="9"/>
      <c r="M310" s="9"/>
    </row>
    <row r="311" spans="1:13" x14ac:dyDescent="0.25">
      <c r="A311" s="26"/>
      <c r="B311" s="28">
        <v>42</v>
      </c>
      <c r="C311" s="9" t="s">
        <v>515</v>
      </c>
      <c r="D311" s="10" t="s">
        <v>708</v>
      </c>
      <c r="E311" s="11"/>
      <c r="F311" s="11"/>
      <c r="I311" s="9"/>
      <c r="J311" s="9"/>
      <c r="K311" s="9"/>
      <c r="L311" s="9"/>
      <c r="M311" s="9"/>
    </row>
    <row r="312" spans="1:13" x14ac:dyDescent="0.25">
      <c r="A312" s="26"/>
      <c r="B312" s="28">
        <v>40</v>
      </c>
      <c r="C312" s="9" t="s">
        <v>551</v>
      </c>
      <c r="D312" s="54" t="s">
        <v>715</v>
      </c>
      <c r="E312" s="28"/>
      <c r="F312" s="28"/>
      <c r="I312" s="9"/>
      <c r="J312" s="9"/>
      <c r="K312" s="9"/>
      <c r="L312" s="9"/>
      <c r="M312" s="9"/>
    </row>
    <row r="313" spans="1:13" x14ac:dyDescent="0.25">
      <c r="A313" s="26"/>
      <c r="B313" s="60">
        <f>G313+H313</f>
        <v>40</v>
      </c>
      <c r="C313" s="8" t="s">
        <v>802</v>
      </c>
      <c r="D313" s="29" t="s">
        <v>894</v>
      </c>
      <c r="E313" s="11"/>
      <c r="F313" s="11"/>
      <c r="G313" s="9">
        <v>40</v>
      </c>
      <c r="I313" s="9"/>
      <c r="J313" s="9"/>
      <c r="K313" s="9"/>
      <c r="L313" s="9"/>
      <c r="M313" s="9"/>
    </row>
    <row r="314" spans="1:13" x14ac:dyDescent="0.25">
      <c r="A314" s="26"/>
      <c r="I314" s="9"/>
      <c r="J314" s="9"/>
      <c r="K314" s="9"/>
      <c r="L314" s="9"/>
      <c r="M314" s="9"/>
    </row>
    <row r="315" spans="1:13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13" x14ac:dyDescent="0.25">
      <c r="A316" s="8" t="s">
        <v>617</v>
      </c>
      <c r="B316" s="8"/>
      <c r="C316" s="9"/>
      <c r="D316" s="8" t="s">
        <v>489</v>
      </c>
      <c r="E316" s="11"/>
      <c r="F316" s="11"/>
      <c r="G316" s="9"/>
      <c r="H316" s="9"/>
      <c r="I316" s="9"/>
      <c r="J316" s="9"/>
      <c r="K316" s="9"/>
      <c r="L316" s="9"/>
      <c r="M316" s="9"/>
    </row>
    <row r="317" spans="1:13" x14ac:dyDescent="0.25">
      <c r="A317" s="9">
        <v>1</v>
      </c>
      <c r="B317" s="28">
        <v>31</v>
      </c>
      <c r="C317" s="9" t="s">
        <v>286</v>
      </c>
      <c r="D317" s="10" t="s">
        <v>703</v>
      </c>
      <c r="E317" s="28"/>
      <c r="F317" s="28"/>
      <c r="H317" s="9"/>
      <c r="I317" s="9"/>
      <c r="J317" s="9"/>
      <c r="K317" s="9"/>
      <c r="L317" s="9"/>
      <c r="M317" s="9"/>
    </row>
    <row r="318" spans="1:13" x14ac:dyDescent="0.25">
      <c r="A318" s="9">
        <v>2</v>
      </c>
      <c r="B318" s="58">
        <f>G318+H318</f>
        <v>27</v>
      </c>
      <c r="C318" s="8" t="s">
        <v>820</v>
      </c>
      <c r="D318" s="29" t="s">
        <v>933</v>
      </c>
      <c r="E318" s="11"/>
      <c r="F318" s="11"/>
      <c r="G318" s="9">
        <v>21</v>
      </c>
      <c r="H318" s="9">
        <v>6</v>
      </c>
      <c r="I318" s="9"/>
      <c r="J318" s="9"/>
      <c r="K318" s="9"/>
      <c r="L318" s="9"/>
      <c r="M318" s="9"/>
    </row>
    <row r="319" spans="1:13" x14ac:dyDescent="0.25">
      <c r="A319" s="9">
        <v>3</v>
      </c>
      <c r="B319" s="28">
        <v>22</v>
      </c>
      <c r="C319" s="9" t="s">
        <v>601</v>
      </c>
      <c r="D319" s="10" t="s">
        <v>828</v>
      </c>
      <c r="E319" s="11"/>
      <c r="F319" s="11"/>
      <c r="G319" s="9"/>
      <c r="H319" s="9"/>
      <c r="I319" s="9"/>
      <c r="J319" s="9"/>
      <c r="K319" s="9"/>
      <c r="L319" s="9"/>
      <c r="M319" s="9"/>
    </row>
    <row r="320" spans="1:13" x14ac:dyDescent="0.25">
      <c r="A320" s="9">
        <v>4</v>
      </c>
      <c r="B320" s="28">
        <v>20</v>
      </c>
      <c r="C320" s="9" t="s">
        <v>513</v>
      </c>
      <c r="D320" s="10" t="s">
        <v>699</v>
      </c>
      <c r="E320" s="28"/>
      <c r="F320" s="28"/>
      <c r="H320" s="9"/>
      <c r="K320" s="9"/>
      <c r="L320" s="9"/>
      <c r="M320" s="9"/>
    </row>
    <row r="321" spans="1:13" x14ac:dyDescent="0.25">
      <c r="A321" s="9">
        <v>5</v>
      </c>
      <c r="B321" s="28">
        <v>19</v>
      </c>
      <c r="C321" s="9" t="s">
        <v>288</v>
      </c>
      <c r="D321" s="10" t="s">
        <v>709</v>
      </c>
      <c r="E321" s="28"/>
      <c r="F321" s="28"/>
      <c r="H321" s="9"/>
      <c r="K321" s="9"/>
      <c r="L321" s="9"/>
      <c r="M321" s="9"/>
    </row>
    <row r="322" spans="1:13" x14ac:dyDescent="0.25">
      <c r="A322" s="9">
        <v>6</v>
      </c>
      <c r="B322" s="28">
        <v>18</v>
      </c>
      <c r="C322" s="9" t="s">
        <v>578</v>
      </c>
      <c r="D322" s="10" t="s">
        <v>716</v>
      </c>
      <c r="E322" s="11"/>
      <c r="F322" s="11"/>
      <c r="G322" s="9"/>
      <c r="H322" s="9"/>
      <c r="K322" s="9"/>
      <c r="L322" s="9"/>
      <c r="M322" s="9"/>
    </row>
    <row r="323" spans="1:13" x14ac:dyDescent="0.25">
      <c r="A323" s="9">
        <v>6</v>
      </c>
      <c r="B323" s="60">
        <f>G323+H323</f>
        <v>18</v>
      </c>
      <c r="C323" s="8" t="s">
        <v>794</v>
      </c>
      <c r="D323" s="29" t="s">
        <v>893</v>
      </c>
      <c r="E323" s="11"/>
      <c r="F323" s="11"/>
      <c r="G323" s="9">
        <v>18</v>
      </c>
      <c r="K323" s="9"/>
      <c r="L323" s="9"/>
      <c r="M323" s="9"/>
    </row>
    <row r="324" spans="1:13" x14ac:dyDescent="0.25">
      <c r="A324" s="9">
        <v>8</v>
      </c>
      <c r="B324" s="28">
        <v>17</v>
      </c>
      <c r="C324" s="9" t="s">
        <v>285</v>
      </c>
      <c r="D324" s="54" t="s">
        <v>711</v>
      </c>
      <c r="E324" s="28"/>
      <c r="F324" s="28"/>
      <c r="G324" s="9"/>
      <c r="H324" s="9"/>
      <c r="K324" s="9"/>
      <c r="L324" s="9"/>
      <c r="M324" s="9"/>
    </row>
    <row r="325" spans="1:13" x14ac:dyDescent="0.25">
      <c r="A325" s="9">
        <v>8</v>
      </c>
      <c r="B325" s="28">
        <v>17</v>
      </c>
      <c r="C325" s="9" t="s">
        <v>294</v>
      </c>
      <c r="D325" s="10" t="s">
        <v>717</v>
      </c>
      <c r="E325" s="28"/>
      <c r="F325" s="28"/>
      <c r="G325" s="9"/>
      <c r="H325" s="9"/>
      <c r="K325" s="9"/>
      <c r="L325" s="9"/>
      <c r="M325" s="9"/>
    </row>
    <row r="326" spans="1:13" x14ac:dyDescent="0.25">
      <c r="A326" s="9">
        <v>10</v>
      </c>
      <c r="B326" s="28">
        <v>16</v>
      </c>
      <c r="C326" s="9" t="s">
        <v>577</v>
      </c>
      <c r="D326" s="10" t="s">
        <v>702</v>
      </c>
      <c r="E326" s="28"/>
      <c r="F326" s="28"/>
      <c r="G326" s="9"/>
      <c r="H326" s="9"/>
      <c r="K326" s="9"/>
      <c r="L326" s="9"/>
      <c r="M326" s="9"/>
    </row>
    <row r="327" spans="1:13" x14ac:dyDescent="0.25">
      <c r="A327" s="42"/>
      <c r="K327" s="9"/>
      <c r="L327" s="9"/>
      <c r="M327" s="9"/>
    </row>
    <row r="328" spans="1:13" x14ac:dyDescent="0.25">
      <c r="A328" s="42"/>
      <c r="B328" s="58">
        <f>G328+H328</f>
        <v>11</v>
      </c>
      <c r="C328" s="8" t="s">
        <v>890</v>
      </c>
      <c r="D328" s="29" t="s">
        <v>949</v>
      </c>
      <c r="E328" s="11"/>
      <c r="F328" s="11"/>
      <c r="G328" s="9">
        <v>10</v>
      </c>
      <c r="H328" s="9">
        <v>1</v>
      </c>
      <c r="K328" s="9"/>
      <c r="L328" s="9"/>
      <c r="M328" s="9"/>
    </row>
    <row r="329" spans="1:13" x14ac:dyDescent="0.25">
      <c r="A329" s="42"/>
      <c r="B329" s="60">
        <f>G329+H329</f>
        <v>11</v>
      </c>
      <c r="C329" s="8" t="s">
        <v>802</v>
      </c>
      <c r="D329" s="29" t="s">
        <v>894</v>
      </c>
      <c r="E329" s="11"/>
      <c r="F329" s="11"/>
      <c r="G329" s="9">
        <v>11</v>
      </c>
      <c r="K329" s="9"/>
      <c r="L329" s="9"/>
      <c r="M329" s="9"/>
    </row>
    <row r="330" spans="1:13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x14ac:dyDescent="0.25">
      <c r="A331" s="8" t="s">
        <v>609</v>
      </c>
      <c r="B331" s="9"/>
      <c r="D331" s="40"/>
      <c r="G331" s="9"/>
      <c r="H331" s="9"/>
      <c r="I331" s="9"/>
      <c r="J331" s="9"/>
      <c r="K331" s="9"/>
      <c r="L331" s="9"/>
      <c r="M331" s="9"/>
    </row>
    <row r="332" spans="1:13" x14ac:dyDescent="0.25">
      <c r="B332" s="11" t="s">
        <v>610</v>
      </c>
      <c r="C332" s="9"/>
      <c r="D332" s="8" t="s">
        <v>489</v>
      </c>
      <c r="E332" s="11"/>
      <c r="F332" s="11"/>
      <c r="H332" s="9"/>
      <c r="I332" s="9"/>
      <c r="J332" s="9"/>
      <c r="K332" s="9"/>
      <c r="L332" s="9"/>
      <c r="M332" s="9"/>
    </row>
    <row r="333" spans="1:13" x14ac:dyDescent="0.25">
      <c r="A333" s="9">
        <v>1</v>
      </c>
      <c r="B333" s="28">
        <v>3824</v>
      </c>
      <c r="C333" s="9" t="s">
        <v>352</v>
      </c>
      <c r="D333" s="10" t="s">
        <v>701</v>
      </c>
      <c r="E333" s="28"/>
      <c r="F333" s="28"/>
      <c r="H333" s="10"/>
      <c r="I333" s="9"/>
      <c r="J333" s="9"/>
      <c r="K333" s="9"/>
      <c r="L333" s="9"/>
      <c r="M333" s="9"/>
    </row>
    <row r="334" spans="1:13" x14ac:dyDescent="0.25">
      <c r="A334" s="9">
        <v>2</v>
      </c>
      <c r="B334" s="28">
        <v>3314</v>
      </c>
      <c r="C334" s="9" t="s">
        <v>283</v>
      </c>
      <c r="D334" s="54" t="s">
        <v>712</v>
      </c>
      <c r="E334" s="28"/>
      <c r="F334" s="28"/>
      <c r="H334" s="9"/>
      <c r="I334" s="9"/>
      <c r="J334" s="9"/>
      <c r="K334" s="9"/>
      <c r="L334" s="9"/>
      <c r="M334" s="9"/>
    </row>
    <row r="335" spans="1:13" x14ac:dyDescent="0.25">
      <c r="A335" s="9">
        <v>3</v>
      </c>
      <c r="B335" s="28">
        <v>2901</v>
      </c>
      <c r="C335" s="9" t="s">
        <v>284</v>
      </c>
      <c r="D335" s="54" t="s">
        <v>713</v>
      </c>
      <c r="E335" s="28"/>
      <c r="F335" s="28"/>
      <c r="H335" s="10"/>
      <c r="I335" s="9"/>
      <c r="J335" s="9"/>
      <c r="K335" s="9"/>
      <c r="L335" s="9"/>
      <c r="M335" s="9"/>
    </row>
    <row r="336" spans="1:13" x14ac:dyDescent="0.25">
      <c r="A336" s="9">
        <v>4</v>
      </c>
      <c r="B336" s="28">
        <v>2818</v>
      </c>
      <c r="C336" s="9" t="s">
        <v>282</v>
      </c>
      <c r="D336" s="54" t="s">
        <v>705</v>
      </c>
      <c r="E336" s="28"/>
      <c r="F336" s="28"/>
      <c r="H336" s="10"/>
      <c r="I336" s="9"/>
      <c r="J336" s="9"/>
      <c r="K336" s="9"/>
      <c r="L336" s="9"/>
      <c r="M336" s="9"/>
    </row>
    <row r="337" spans="1:13" x14ac:dyDescent="0.25">
      <c r="A337" s="9">
        <v>5</v>
      </c>
      <c r="B337" s="28">
        <v>2648</v>
      </c>
      <c r="C337" s="9" t="s">
        <v>514</v>
      </c>
      <c r="D337" s="54" t="s">
        <v>700</v>
      </c>
      <c r="E337" s="28"/>
      <c r="F337" s="28"/>
      <c r="H337" s="9"/>
      <c r="I337" s="9"/>
      <c r="J337" s="9"/>
      <c r="K337" s="9"/>
      <c r="L337" s="9"/>
      <c r="M337" s="9"/>
    </row>
    <row r="338" spans="1:13" x14ac:dyDescent="0.25">
      <c r="A338" s="9">
        <v>6</v>
      </c>
      <c r="B338" s="28">
        <v>2308</v>
      </c>
      <c r="C338" s="9" t="s">
        <v>293</v>
      </c>
      <c r="D338" s="54" t="s">
        <v>714</v>
      </c>
      <c r="E338" s="28"/>
      <c r="F338" s="28"/>
      <c r="H338" s="10"/>
      <c r="I338" s="9"/>
      <c r="J338" s="9"/>
      <c r="K338" s="9"/>
      <c r="L338" s="9"/>
      <c r="M338" s="9"/>
    </row>
    <row r="339" spans="1:13" x14ac:dyDescent="0.25">
      <c r="A339" s="9">
        <v>7</v>
      </c>
      <c r="B339" s="58">
        <f>G339+H339</f>
        <v>2123</v>
      </c>
      <c r="C339" s="8" t="s">
        <v>897</v>
      </c>
      <c r="D339" s="29" t="s">
        <v>936</v>
      </c>
      <c r="E339" s="11"/>
      <c r="F339" s="11"/>
      <c r="G339" s="9">
        <v>1698</v>
      </c>
      <c r="H339" s="9">
        <f>I339-J339</f>
        <v>425</v>
      </c>
      <c r="I339" s="9">
        <v>465</v>
      </c>
      <c r="J339" s="9">
        <v>40</v>
      </c>
      <c r="K339" s="9"/>
      <c r="L339" s="9"/>
      <c r="M339" s="9"/>
    </row>
    <row r="340" spans="1:13" x14ac:dyDescent="0.25">
      <c r="A340" s="9">
        <v>8</v>
      </c>
      <c r="B340" s="28">
        <v>1931</v>
      </c>
      <c r="C340" s="9" t="s">
        <v>285</v>
      </c>
      <c r="D340" s="54" t="s">
        <v>711</v>
      </c>
      <c r="E340" s="28"/>
      <c r="F340" s="28"/>
      <c r="H340" s="10"/>
      <c r="I340" s="9"/>
      <c r="J340" s="9"/>
      <c r="K340" s="9"/>
      <c r="L340" s="9"/>
      <c r="M340" s="9"/>
    </row>
    <row r="341" spans="1:13" x14ac:dyDescent="0.25">
      <c r="A341" s="9">
        <v>9</v>
      </c>
      <c r="B341" s="60">
        <f>G341+H341</f>
        <v>1865</v>
      </c>
      <c r="C341" s="8" t="s">
        <v>803</v>
      </c>
      <c r="D341" s="29" t="s">
        <v>895</v>
      </c>
      <c r="E341" s="11"/>
      <c r="F341" s="11"/>
      <c r="G341" s="9">
        <v>1865</v>
      </c>
      <c r="H341" s="9">
        <f>I341-J341</f>
        <v>0</v>
      </c>
      <c r="I341" s="9">
        <v>0</v>
      </c>
      <c r="J341" s="9">
        <v>0</v>
      </c>
      <c r="K341" s="9"/>
      <c r="L341" s="9"/>
      <c r="M341" s="9"/>
    </row>
    <row r="342" spans="1:13" x14ac:dyDescent="0.25">
      <c r="A342" s="9">
        <v>10</v>
      </c>
      <c r="B342" s="60">
        <f>G342+H342</f>
        <v>1837</v>
      </c>
      <c r="C342" s="8" t="s">
        <v>802</v>
      </c>
      <c r="D342" s="29" t="s">
        <v>894</v>
      </c>
      <c r="E342" s="11"/>
      <c r="F342" s="11"/>
      <c r="G342" s="9">
        <v>1837</v>
      </c>
      <c r="H342" s="9">
        <f>I342-J342</f>
        <v>0</v>
      </c>
      <c r="I342" s="9">
        <v>0</v>
      </c>
      <c r="J342" s="9">
        <v>0</v>
      </c>
      <c r="K342" s="9"/>
      <c r="L342" s="9"/>
      <c r="M342" s="9"/>
    </row>
    <row r="343" spans="1:13" x14ac:dyDescent="0.25">
      <c r="A343" s="9"/>
      <c r="B343" s="28">
        <v>1790</v>
      </c>
      <c r="C343" s="9" t="s">
        <v>551</v>
      </c>
      <c r="D343" s="54" t="s">
        <v>715</v>
      </c>
      <c r="E343" s="28"/>
      <c r="F343" s="28"/>
      <c r="H343" s="9"/>
      <c r="I343" s="9"/>
      <c r="J343" s="9"/>
      <c r="M343" s="9"/>
    </row>
    <row r="344" spans="1:13" x14ac:dyDescent="0.25">
      <c r="A344" s="9"/>
      <c r="M344" s="9"/>
    </row>
    <row r="345" spans="1:13" x14ac:dyDescent="0.25">
      <c r="A345" s="9"/>
      <c r="B345" s="60">
        <f>G345+H345</f>
        <v>1773</v>
      </c>
      <c r="C345" s="8" t="s">
        <v>849</v>
      </c>
      <c r="D345" s="29" t="s">
        <v>896</v>
      </c>
      <c r="E345" s="11"/>
      <c r="F345" s="11"/>
      <c r="G345" s="9">
        <v>1773</v>
      </c>
      <c r="H345" s="9">
        <f>I345-J345</f>
        <v>0</v>
      </c>
      <c r="I345" s="9">
        <v>0</v>
      </c>
      <c r="J345" s="9">
        <v>0</v>
      </c>
      <c r="M345" s="9"/>
    </row>
    <row r="346" spans="1:13" x14ac:dyDescent="0.25">
      <c r="A346" s="9"/>
      <c r="B346" s="60">
        <f>G346+H346</f>
        <v>1634</v>
      </c>
      <c r="C346" s="8" t="s">
        <v>794</v>
      </c>
      <c r="D346" s="29" t="s">
        <v>893</v>
      </c>
      <c r="E346" s="11"/>
      <c r="F346" s="11"/>
      <c r="G346" s="9">
        <v>1634</v>
      </c>
      <c r="H346" s="9">
        <f>I346-J346</f>
        <v>0</v>
      </c>
      <c r="I346" s="9">
        <v>0</v>
      </c>
      <c r="J346" s="9">
        <v>0</v>
      </c>
      <c r="M346" s="9"/>
    </row>
    <row r="347" spans="1:13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13" x14ac:dyDescent="0.25">
      <c r="A348" s="8" t="s">
        <v>615</v>
      </c>
      <c r="B348" s="9"/>
      <c r="C348" s="9"/>
      <c r="D348" s="40"/>
      <c r="E348" s="9"/>
      <c r="F348" s="9"/>
      <c r="G348" s="9"/>
      <c r="H348" s="9"/>
      <c r="I348" s="9"/>
      <c r="J348" s="9"/>
      <c r="K348" s="9"/>
      <c r="L348" s="9"/>
      <c r="M348" s="9"/>
    </row>
    <row r="349" spans="1:13" x14ac:dyDescent="0.25">
      <c r="B349" s="11" t="s">
        <v>612</v>
      </c>
      <c r="C349" s="9"/>
      <c r="D349" s="8" t="s">
        <v>489</v>
      </c>
      <c r="E349" s="11" t="s">
        <v>239</v>
      </c>
      <c r="F349" s="11" t="s">
        <v>610</v>
      </c>
      <c r="G349" s="11" t="s">
        <v>611</v>
      </c>
      <c r="K349" s="9"/>
      <c r="L349" s="9"/>
      <c r="M349" s="9"/>
    </row>
    <row r="350" spans="1:13" x14ac:dyDescent="0.25">
      <c r="A350" s="9">
        <v>1</v>
      </c>
      <c r="B350" s="46">
        <f t="shared" ref="B350:B359" si="7">F350/(F350+G350)</f>
        <v>0.946524064171123</v>
      </c>
      <c r="C350" s="9" t="s">
        <v>513</v>
      </c>
      <c r="D350" s="10" t="s">
        <v>699</v>
      </c>
      <c r="E350" s="28">
        <v>59</v>
      </c>
      <c r="F350" s="28">
        <v>1239</v>
      </c>
      <c r="G350" s="28">
        <v>70</v>
      </c>
      <c r="K350" s="9"/>
      <c r="L350" s="9"/>
      <c r="M350" s="9"/>
    </row>
    <row r="351" spans="1:13" x14ac:dyDescent="0.25">
      <c r="A351" s="9">
        <v>2</v>
      </c>
      <c r="B351" s="46">
        <f t="shared" si="7"/>
        <v>0.94283919597989951</v>
      </c>
      <c r="C351" s="9" t="s">
        <v>601</v>
      </c>
      <c r="D351" s="10" t="s">
        <v>828</v>
      </c>
      <c r="E351" s="28">
        <v>80</v>
      </c>
      <c r="F351" s="28">
        <v>1501</v>
      </c>
      <c r="G351" s="28">
        <v>91</v>
      </c>
      <c r="K351" s="9"/>
      <c r="L351" s="9"/>
      <c r="M351" s="9"/>
    </row>
    <row r="352" spans="1:13" x14ac:dyDescent="0.25">
      <c r="A352" s="9">
        <v>3</v>
      </c>
      <c r="B352" s="46">
        <f t="shared" si="7"/>
        <v>0.94207836456558769</v>
      </c>
      <c r="C352" s="9" t="s">
        <v>795</v>
      </c>
      <c r="D352" s="10" t="s">
        <v>827</v>
      </c>
      <c r="E352" s="28">
        <v>70</v>
      </c>
      <c r="F352" s="28">
        <v>1659</v>
      </c>
      <c r="G352" s="28">
        <v>102</v>
      </c>
      <c r="K352" s="9"/>
      <c r="L352" s="9"/>
      <c r="M352" s="9"/>
    </row>
    <row r="353" spans="1:13" x14ac:dyDescent="0.25">
      <c r="A353" s="9">
        <v>4</v>
      </c>
      <c r="B353" s="61">
        <f t="shared" si="7"/>
        <v>0.94032549728752257</v>
      </c>
      <c r="C353" s="8" t="s">
        <v>820</v>
      </c>
      <c r="D353" s="29" t="s">
        <v>933</v>
      </c>
      <c r="E353" s="11">
        <v>89</v>
      </c>
      <c r="F353" s="11">
        <v>1560</v>
      </c>
      <c r="G353" s="11">
        <v>99</v>
      </c>
      <c r="K353" s="9"/>
      <c r="L353" s="9"/>
      <c r="M353" s="9"/>
    </row>
    <row r="354" spans="1:13" x14ac:dyDescent="0.25">
      <c r="A354" s="9">
        <v>5</v>
      </c>
      <c r="B354" s="46">
        <f t="shared" si="7"/>
        <v>0.93701344656758667</v>
      </c>
      <c r="C354" s="9" t="s">
        <v>514</v>
      </c>
      <c r="D354" s="10" t="s">
        <v>700</v>
      </c>
      <c r="E354" s="28">
        <v>93</v>
      </c>
      <c r="F354" s="28">
        <v>2648</v>
      </c>
      <c r="G354" s="28">
        <v>178</v>
      </c>
      <c r="K354" s="9"/>
      <c r="L354" s="9"/>
      <c r="M354" s="9"/>
    </row>
    <row r="355" spans="1:13" x14ac:dyDescent="0.25">
      <c r="A355" s="9">
        <v>6</v>
      </c>
      <c r="B355" s="46">
        <f t="shared" si="7"/>
        <v>0.93544668587896251</v>
      </c>
      <c r="C355" s="9" t="s">
        <v>286</v>
      </c>
      <c r="D355" s="10" t="s">
        <v>703</v>
      </c>
      <c r="E355" s="28">
        <v>92</v>
      </c>
      <c r="F355" s="28">
        <v>1623</v>
      </c>
      <c r="G355" s="28">
        <v>112</v>
      </c>
      <c r="K355" s="9"/>
      <c r="L355" s="9"/>
      <c r="M355" s="9"/>
    </row>
    <row r="356" spans="1:13" x14ac:dyDescent="0.25">
      <c r="A356" s="9">
        <v>7</v>
      </c>
      <c r="B356" s="46">
        <f t="shared" si="7"/>
        <v>0.93424814179531157</v>
      </c>
      <c r="C356" s="9" t="s">
        <v>794</v>
      </c>
      <c r="D356" s="10" t="s">
        <v>893</v>
      </c>
      <c r="E356" s="28">
        <v>79</v>
      </c>
      <c r="F356" s="28">
        <v>1634</v>
      </c>
      <c r="G356" s="28">
        <v>115</v>
      </c>
      <c r="K356" s="9"/>
      <c r="L356" s="9"/>
      <c r="M356" s="9"/>
    </row>
    <row r="357" spans="1:13" x14ac:dyDescent="0.25">
      <c r="A357" s="9">
        <v>8</v>
      </c>
      <c r="B357" s="46">
        <f t="shared" si="7"/>
        <v>0.93132001948368237</v>
      </c>
      <c r="C357" s="9" t="s">
        <v>352</v>
      </c>
      <c r="D357" s="10" t="s">
        <v>701</v>
      </c>
      <c r="E357" s="28">
        <v>121</v>
      </c>
      <c r="F357" s="28">
        <v>3824</v>
      </c>
      <c r="G357" s="28">
        <v>282</v>
      </c>
      <c r="K357" s="9"/>
      <c r="L357" s="9"/>
      <c r="M357" s="9"/>
    </row>
    <row r="358" spans="1:13" x14ac:dyDescent="0.25">
      <c r="A358" s="9">
        <v>9</v>
      </c>
      <c r="B358" s="46">
        <f t="shared" si="7"/>
        <v>0.93072702331961588</v>
      </c>
      <c r="C358" s="9" t="s">
        <v>599</v>
      </c>
      <c r="D358" s="10" t="s">
        <v>706</v>
      </c>
      <c r="E358" s="28">
        <v>57</v>
      </c>
      <c r="F358" s="28">
        <v>1357</v>
      </c>
      <c r="G358" s="28">
        <v>101</v>
      </c>
      <c r="K358" s="9"/>
      <c r="L358" s="9"/>
      <c r="M358" s="9"/>
    </row>
    <row r="359" spans="1:13" x14ac:dyDescent="0.25">
      <c r="A359" s="9">
        <v>10</v>
      </c>
      <c r="B359" s="46">
        <f t="shared" si="7"/>
        <v>0.93014967925873127</v>
      </c>
      <c r="C359" s="9" t="s">
        <v>577</v>
      </c>
      <c r="D359" s="10" t="s">
        <v>702</v>
      </c>
      <c r="E359" s="28">
        <v>71</v>
      </c>
      <c r="F359" s="28">
        <v>1305</v>
      </c>
      <c r="G359" s="28">
        <v>98</v>
      </c>
      <c r="K359" s="9"/>
      <c r="L359" s="9"/>
      <c r="M359" s="9"/>
    </row>
    <row r="360" spans="1:13" x14ac:dyDescent="0.25">
      <c r="A360" s="9"/>
      <c r="B360" s="9"/>
      <c r="C360" s="9"/>
      <c r="D360" s="28"/>
      <c r="E360" s="28"/>
      <c r="F360" s="3"/>
      <c r="G360" s="28"/>
      <c r="H360" s="28"/>
      <c r="I360" s="44"/>
      <c r="J360" s="10"/>
      <c r="K360" s="9"/>
      <c r="L360" s="9"/>
      <c r="M360" s="9"/>
    </row>
    <row r="361" spans="1:13" x14ac:dyDescent="0.25">
      <c r="A361" s="8" t="s">
        <v>616</v>
      </c>
      <c r="B361" s="9"/>
      <c r="C361" s="9"/>
      <c r="D361" s="40"/>
      <c r="E361" s="28"/>
      <c r="F361" s="3"/>
      <c r="G361" s="28"/>
      <c r="H361" s="28"/>
      <c r="I361" s="44"/>
      <c r="J361" s="10"/>
      <c r="K361" s="9"/>
      <c r="L361" s="9"/>
      <c r="M361" s="9"/>
    </row>
    <row r="362" spans="1:13" x14ac:dyDescent="0.25">
      <c r="B362" s="11" t="s">
        <v>614</v>
      </c>
      <c r="C362" s="9"/>
      <c r="D362" s="8" t="s">
        <v>489</v>
      </c>
      <c r="E362" s="11" t="s">
        <v>239</v>
      </c>
      <c r="F362" s="11" t="s">
        <v>613</v>
      </c>
      <c r="G362" s="11" t="s">
        <v>611</v>
      </c>
      <c r="K362" s="9"/>
      <c r="L362" s="9"/>
      <c r="M362" s="9"/>
    </row>
    <row r="363" spans="1:13" x14ac:dyDescent="0.25">
      <c r="A363" s="9">
        <v>1</v>
      </c>
      <c r="B363" s="62">
        <f t="shared" ref="B363:B372" si="8">(G363/F363)*60</f>
        <v>1.1193115794101944</v>
      </c>
      <c r="C363" s="8" t="s">
        <v>820</v>
      </c>
      <c r="D363" s="29" t="s">
        <v>933</v>
      </c>
      <c r="E363" s="11">
        <v>89</v>
      </c>
      <c r="F363" s="53">
        <v>5306.833333333333</v>
      </c>
      <c r="G363" s="11">
        <v>99</v>
      </c>
      <c r="K363" s="9"/>
      <c r="L363" s="9"/>
      <c r="M363" s="9"/>
    </row>
    <row r="364" spans="1:13" x14ac:dyDescent="0.25">
      <c r="A364" s="9">
        <v>2</v>
      </c>
      <c r="B364" s="45">
        <f t="shared" si="8"/>
        <v>1.1416861826697893</v>
      </c>
      <c r="C364" s="9" t="s">
        <v>601</v>
      </c>
      <c r="D364" s="10" t="s">
        <v>828</v>
      </c>
      <c r="E364" s="3">
        <v>80</v>
      </c>
      <c r="F364" s="47">
        <v>4782.3999999999996</v>
      </c>
      <c r="G364" s="28">
        <v>91</v>
      </c>
      <c r="K364" s="9"/>
      <c r="L364" s="9"/>
      <c r="M364" s="9"/>
    </row>
    <row r="365" spans="1:13" x14ac:dyDescent="0.25">
      <c r="A365" s="9">
        <v>3</v>
      </c>
      <c r="B365" s="33">
        <f t="shared" si="8"/>
        <v>1.169403434769509</v>
      </c>
      <c r="C365" s="9" t="s">
        <v>288</v>
      </c>
      <c r="D365" s="10" t="s">
        <v>709</v>
      </c>
      <c r="E365" s="28">
        <v>59</v>
      </c>
      <c r="F365" s="47">
        <v>3540.2666666666664</v>
      </c>
      <c r="G365" s="28">
        <v>69</v>
      </c>
      <c r="K365" s="9"/>
      <c r="L365" s="9"/>
      <c r="M365" s="9"/>
    </row>
    <row r="366" spans="1:13" x14ac:dyDescent="0.25">
      <c r="A366" s="9">
        <v>4</v>
      </c>
      <c r="B366" s="33">
        <f t="shared" si="8"/>
        <v>1.1748142208464256</v>
      </c>
      <c r="C366" s="9" t="s">
        <v>513</v>
      </c>
      <c r="D366" s="10" t="s">
        <v>699</v>
      </c>
      <c r="E366" s="3">
        <v>59</v>
      </c>
      <c r="F366" s="47">
        <v>3575.0333333333333</v>
      </c>
      <c r="G366" s="28">
        <v>70</v>
      </c>
      <c r="K366" s="9"/>
      <c r="L366" s="9"/>
      <c r="M366" s="9"/>
    </row>
    <row r="367" spans="1:13" x14ac:dyDescent="0.25">
      <c r="A367" s="9">
        <v>5</v>
      </c>
      <c r="B367" s="45">
        <f t="shared" si="8"/>
        <v>1.2137084029439653</v>
      </c>
      <c r="C367" s="9" t="s">
        <v>286</v>
      </c>
      <c r="D367" s="10" t="s">
        <v>703</v>
      </c>
      <c r="E367" s="3">
        <v>92</v>
      </c>
      <c r="F367" s="47">
        <v>5536.75</v>
      </c>
      <c r="G367" s="28">
        <v>112</v>
      </c>
      <c r="K367" s="9"/>
      <c r="L367" s="9"/>
      <c r="M367" s="9"/>
    </row>
    <row r="368" spans="1:13" x14ac:dyDescent="0.25">
      <c r="A368" s="9">
        <v>6</v>
      </c>
      <c r="B368" s="45">
        <f t="shared" si="8"/>
        <v>1.390399621659967</v>
      </c>
      <c r="C368" s="9" t="s">
        <v>577</v>
      </c>
      <c r="D368" s="10" t="s">
        <v>702</v>
      </c>
      <c r="E368" s="3">
        <v>71</v>
      </c>
      <c r="F368" s="47">
        <v>4229</v>
      </c>
      <c r="G368" s="28">
        <v>98</v>
      </c>
      <c r="K368" s="9"/>
      <c r="L368" s="9"/>
      <c r="M368" s="9"/>
    </row>
    <row r="369" spans="1:13" x14ac:dyDescent="0.25">
      <c r="A369" s="9">
        <v>7</v>
      </c>
      <c r="B369" s="45">
        <f t="shared" si="8"/>
        <v>1.4444463827782914</v>
      </c>
      <c r="C369" s="9" t="s">
        <v>794</v>
      </c>
      <c r="D369" s="10" t="s">
        <v>893</v>
      </c>
      <c r="E369" s="3">
        <v>79</v>
      </c>
      <c r="F369" s="47">
        <v>4776.916666666667</v>
      </c>
      <c r="G369" s="28">
        <v>115</v>
      </c>
      <c r="K369" s="9"/>
      <c r="L369" s="9"/>
      <c r="M369" s="9"/>
    </row>
    <row r="370" spans="1:13" x14ac:dyDescent="0.25">
      <c r="A370" s="9">
        <v>8</v>
      </c>
      <c r="B370" s="45">
        <f t="shared" si="8"/>
        <v>1.4699818654197976</v>
      </c>
      <c r="C370" s="9" t="s">
        <v>795</v>
      </c>
      <c r="D370" s="10" t="s">
        <v>827</v>
      </c>
      <c r="E370" s="28">
        <v>70</v>
      </c>
      <c r="F370" s="47">
        <v>4163.3166666666666</v>
      </c>
      <c r="G370" s="28">
        <v>102</v>
      </c>
      <c r="K370" s="9"/>
      <c r="L370" s="9"/>
      <c r="M370" s="9"/>
    </row>
    <row r="371" spans="1:13" x14ac:dyDescent="0.25">
      <c r="A371" s="9">
        <v>9</v>
      </c>
      <c r="B371" s="45">
        <f t="shared" si="8"/>
        <v>1.5171143610794613</v>
      </c>
      <c r="C371" s="9" t="s">
        <v>600</v>
      </c>
      <c r="D371" s="10" t="s">
        <v>707</v>
      </c>
      <c r="E371" s="28">
        <v>54</v>
      </c>
      <c r="F371" s="47">
        <v>3203.45</v>
      </c>
      <c r="G371" s="28">
        <v>81</v>
      </c>
      <c r="K371" s="9"/>
      <c r="L371" s="9"/>
      <c r="M371" s="9"/>
    </row>
    <row r="372" spans="1:13" x14ac:dyDescent="0.25">
      <c r="A372" s="9">
        <v>10</v>
      </c>
      <c r="B372" s="45">
        <f t="shared" si="8"/>
        <v>1.6764631467785285</v>
      </c>
      <c r="C372" s="9" t="s">
        <v>515</v>
      </c>
      <c r="D372" s="10" t="s">
        <v>708</v>
      </c>
      <c r="E372" s="28">
        <v>78</v>
      </c>
      <c r="F372" s="47">
        <v>4545.2833333333338</v>
      </c>
      <c r="G372" s="28">
        <v>127</v>
      </c>
      <c r="K372" s="9"/>
      <c r="L372" s="9"/>
      <c r="M372" s="9"/>
    </row>
    <row r="373" spans="1:13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15.75" x14ac:dyDescent="0.25">
      <c r="A374" s="17" t="s">
        <v>296</v>
      </c>
      <c r="B374" s="17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x14ac:dyDescent="0.25">
      <c r="A375" s="8" t="s">
        <v>297</v>
      </c>
      <c r="B375" s="8"/>
      <c r="C375" s="28"/>
      <c r="H375" s="9"/>
      <c r="I375" s="9" t="s">
        <v>488</v>
      </c>
      <c r="J375" s="9"/>
      <c r="K375" s="9"/>
      <c r="L375" s="9" t="s">
        <v>487</v>
      </c>
      <c r="M375" s="9"/>
    </row>
    <row r="376" spans="1:13" x14ac:dyDescent="0.25">
      <c r="A376" s="8"/>
      <c r="B376" s="11" t="s">
        <v>488</v>
      </c>
      <c r="C376" s="8" t="s">
        <v>494</v>
      </c>
      <c r="D376" s="11" t="s">
        <v>489</v>
      </c>
      <c r="E376" s="11" t="s">
        <v>487</v>
      </c>
      <c r="F376" s="28"/>
      <c r="H376" s="9"/>
      <c r="I376" s="8" t="s">
        <v>938</v>
      </c>
      <c r="J376" s="11" t="s">
        <v>939</v>
      </c>
      <c r="K376" s="9"/>
      <c r="L376" s="8" t="s">
        <v>938</v>
      </c>
      <c r="M376" s="11" t="s">
        <v>939</v>
      </c>
    </row>
    <row r="377" spans="1:13" x14ac:dyDescent="0.25">
      <c r="A377" s="9"/>
      <c r="B377" s="58">
        <f>I377+J377</f>
        <v>606</v>
      </c>
      <c r="C377" s="8" t="s">
        <v>448</v>
      </c>
      <c r="D377" s="29" t="s">
        <v>937</v>
      </c>
      <c r="E377" s="28">
        <f>L377+M377</f>
        <v>27</v>
      </c>
      <c r="F377" s="28"/>
      <c r="H377" s="9"/>
      <c r="I377" s="9">
        <v>578</v>
      </c>
      <c r="J377" s="9">
        <v>28</v>
      </c>
      <c r="K377" s="9"/>
      <c r="L377" s="28">
        <v>26</v>
      </c>
      <c r="M377" s="28">
        <v>1</v>
      </c>
    </row>
    <row r="378" spans="1:13" x14ac:dyDescent="0.25">
      <c r="A378" s="9"/>
      <c r="B378" s="60">
        <f>I378+J378</f>
        <v>570</v>
      </c>
      <c r="C378" s="8" t="s">
        <v>485</v>
      </c>
      <c r="D378" s="29" t="s">
        <v>829</v>
      </c>
      <c r="E378" s="28">
        <f>L378+M378</f>
        <v>25</v>
      </c>
      <c r="F378" s="28"/>
      <c r="H378" s="9"/>
      <c r="I378" s="9">
        <v>570</v>
      </c>
      <c r="J378" s="9"/>
      <c r="K378" s="9"/>
      <c r="L378" s="28">
        <v>25</v>
      </c>
      <c r="M378" s="28"/>
    </row>
    <row r="379" spans="1:13" x14ac:dyDescent="0.25">
      <c r="A379" s="9"/>
      <c r="B379" s="58">
        <f>I379+J379</f>
        <v>492</v>
      </c>
      <c r="C379" s="8" t="s">
        <v>528</v>
      </c>
      <c r="D379" s="29" t="s">
        <v>969</v>
      </c>
      <c r="E379" s="28">
        <f>L379+M379</f>
        <v>17</v>
      </c>
      <c r="F379" s="28"/>
      <c r="H379" s="9"/>
      <c r="I379" s="9">
        <v>464</v>
      </c>
      <c r="J379" s="9">
        <v>28</v>
      </c>
      <c r="K379" s="9"/>
      <c r="L379" s="28">
        <v>16</v>
      </c>
      <c r="M379" s="28">
        <v>1</v>
      </c>
    </row>
    <row r="380" spans="1:13" x14ac:dyDescent="0.25">
      <c r="A380" s="9"/>
      <c r="B380" s="60">
        <f>I380+J380</f>
        <v>484</v>
      </c>
      <c r="C380" s="8" t="s">
        <v>486</v>
      </c>
      <c r="D380" s="29" t="s">
        <v>922</v>
      </c>
      <c r="E380" s="28">
        <f>L380+M380</f>
        <v>19</v>
      </c>
      <c r="F380" s="28"/>
      <c r="H380" s="9"/>
      <c r="I380" s="9">
        <v>484</v>
      </c>
      <c r="J380" s="9"/>
      <c r="K380" s="9"/>
      <c r="L380" s="28">
        <v>19</v>
      </c>
      <c r="M380" s="28"/>
    </row>
    <row r="381" spans="1:13" x14ac:dyDescent="0.25">
      <c r="A381" s="9"/>
      <c r="B381" s="9"/>
      <c r="C381" s="9"/>
      <c r="D381" s="9"/>
      <c r="E381" s="9"/>
      <c r="F381" s="9"/>
      <c r="H381" s="9"/>
      <c r="I381" s="9"/>
      <c r="J381" s="9"/>
      <c r="K381" s="9"/>
      <c r="L381" s="9"/>
      <c r="M381" s="9"/>
    </row>
    <row r="382" spans="1:13" x14ac:dyDescent="0.25">
      <c r="A382" s="8" t="s">
        <v>298</v>
      </c>
      <c r="B382" s="8"/>
      <c r="C382" s="9"/>
      <c r="H382" s="9"/>
      <c r="I382" s="9" t="s">
        <v>287</v>
      </c>
      <c r="J382" s="9"/>
      <c r="K382" s="9"/>
      <c r="L382" s="9" t="s">
        <v>487</v>
      </c>
      <c r="M382" s="9"/>
    </row>
    <row r="383" spans="1:13" x14ac:dyDescent="0.25">
      <c r="A383" s="8"/>
      <c r="B383" s="11" t="s">
        <v>287</v>
      </c>
      <c r="C383" s="8" t="s">
        <v>494</v>
      </c>
      <c r="D383" s="11" t="s">
        <v>489</v>
      </c>
      <c r="E383" s="11" t="s">
        <v>487</v>
      </c>
      <c r="F383" s="28"/>
      <c r="H383" s="9"/>
      <c r="I383" s="8" t="s">
        <v>938</v>
      </c>
      <c r="J383" s="11" t="s">
        <v>939</v>
      </c>
      <c r="K383" s="9"/>
      <c r="L383" s="8" t="s">
        <v>938</v>
      </c>
      <c r="M383" s="11" t="s">
        <v>939</v>
      </c>
    </row>
    <row r="384" spans="1:13" x14ac:dyDescent="0.25">
      <c r="A384" s="9"/>
      <c r="B384" s="58">
        <f>I384+J384</f>
        <v>465</v>
      </c>
      <c r="C384" s="8" t="s">
        <v>448</v>
      </c>
      <c r="D384" s="29" t="s">
        <v>937</v>
      </c>
      <c r="E384" s="28">
        <f>L384+M384</f>
        <v>27</v>
      </c>
      <c r="F384" s="28"/>
      <c r="H384" s="9"/>
      <c r="I384" s="9">
        <v>453</v>
      </c>
      <c r="J384" s="9">
        <v>12</v>
      </c>
      <c r="K384" s="9"/>
      <c r="L384" s="28">
        <v>26</v>
      </c>
      <c r="M384" s="28">
        <v>1</v>
      </c>
    </row>
    <row r="385" spans="1:13" x14ac:dyDescent="0.25">
      <c r="A385" s="9"/>
      <c r="B385" s="60">
        <f>I385+J385</f>
        <v>274</v>
      </c>
      <c r="C385" s="8" t="s">
        <v>486</v>
      </c>
      <c r="D385" s="29" t="s">
        <v>922</v>
      </c>
      <c r="E385" s="28">
        <f>L385+M385</f>
        <v>19</v>
      </c>
      <c r="F385" s="28"/>
      <c r="H385" s="9"/>
      <c r="I385" s="9">
        <v>274</v>
      </c>
      <c r="J385" s="9"/>
      <c r="K385" s="9"/>
      <c r="L385" s="28">
        <v>19</v>
      </c>
      <c r="M385" s="28"/>
    </row>
    <row r="386" spans="1:13" x14ac:dyDescent="0.25">
      <c r="A386" s="9"/>
      <c r="B386" s="60">
        <f>I386+J386</f>
        <v>270</v>
      </c>
      <c r="C386" s="8" t="s">
        <v>485</v>
      </c>
      <c r="D386" s="29" t="s">
        <v>811</v>
      </c>
      <c r="E386" s="28">
        <f>L386+M386</f>
        <v>25</v>
      </c>
      <c r="F386" s="28"/>
      <c r="H386" s="9"/>
      <c r="I386" s="9">
        <v>270</v>
      </c>
      <c r="J386" s="9"/>
      <c r="K386" s="9"/>
      <c r="L386" s="28">
        <v>25</v>
      </c>
      <c r="M386" s="28"/>
    </row>
    <row r="387" spans="1:13" x14ac:dyDescent="0.25">
      <c r="A387" s="9"/>
      <c r="B387" s="58">
        <f>I387+J387</f>
        <v>254</v>
      </c>
      <c r="C387" s="8" t="s">
        <v>670</v>
      </c>
      <c r="D387" s="29" t="s">
        <v>970</v>
      </c>
      <c r="E387" s="28">
        <f>L387+M387</f>
        <v>13</v>
      </c>
      <c r="F387" s="28"/>
      <c r="H387" s="9"/>
      <c r="I387" s="9">
        <v>228</v>
      </c>
      <c r="J387" s="9">
        <v>26</v>
      </c>
      <c r="K387" s="9"/>
      <c r="L387" s="28">
        <v>12</v>
      </c>
      <c r="M387" s="28">
        <v>1</v>
      </c>
    </row>
    <row r="388" spans="1:13" x14ac:dyDescent="0.25">
      <c r="A388" s="9"/>
      <c r="B388" s="58">
        <f>I388+J388</f>
        <v>251</v>
      </c>
      <c r="C388" s="8" t="s">
        <v>528</v>
      </c>
      <c r="D388" s="29" t="s">
        <v>969</v>
      </c>
      <c r="E388" s="28">
        <f>L388+M388</f>
        <v>17</v>
      </c>
      <c r="F388" s="28"/>
      <c r="H388" s="9"/>
      <c r="I388" s="9">
        <v>239</v>
      </c>
      <c r="J388" s="9">
        <v>12</v>
      </c>
      <c r="K388" s="9"/>
      <c r="L388" s="28">
        <v>16</v>
      </c>
      <c r="M388" s="28">
        <v>1</v>
      </c>
    </row>
    <row r="389" spans="1:13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3" x14ac:dyDescent="0.25">
      <c r="A390" s="8" t="s">
        <v>490</v>
      </c>
      <c r="B390" s="8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3" x14ac:dyDescent="0.25">
      <c r="A391" s="51" t="s">
        <v>851</v>
      </c>
      <c r="B391" s="51"/>
      <c r="C391" s="9"/>
      <c r="D391" s="9"/>
      <c r="E391" s="9"/>
      <c r="F391" s="9"/>
      <c r="J391" s="9"/>
      <c r="K391" s="9"/>
      <c r="L391" s="9"/>
      <c r="M391" s="9"/>
    </row>
    <row r="392" spans="1:13" x14ac:dyDescent="0.25">
      <c r="A392" s="51"/>
      <c r="B392" s="11" t="s">
        <v>493</v>
      </c>
      <c r="C392" s="8" t="s">
        <v>494</v>
      </c>
      <c r="D392" s="11" t="s">
        <v>489</v>
      </c>
      <c r="E392" s="11" t="s">
        <v>433</v>
      </c>
      <c r="F392" s="11" t="s">
        <v>434</v>
      </c>
      <c r="G392" s="11" t="s">
        <v>491</v>
      </c>
      <c r="J392" s="9"/>
      <c r="K392" s="9"/>
      <c r="L392" s="9"/>
      <c r="M392" s="9"/>
    </row>
    <row r="393" spans="1:13" x14ac:dyDescent="0.25">
      <c r="A393" s="9">
        <v>1</v>
      </c>
      <c r="B393" s="59">
        <f t="shared" ref="B393:B397" si="9">(E393*2+G393)/(2*SUM(E393:G393))</f>
        <v>0.77392739273927391</v>
      </c>
      <c r="C393" s="8" t="s">
        <v>448</v>
      </c>
      <c r="D393" s="29" t="s">
        <v>876</v>
      </c>
      <c r="E393" s="28">
        <v>465</v>
      </c>
      <c r="F393" s="28">
        <v>133</v>
      </c>
      <c r="G393" s="28">
        <v>8</v>
      </c>
      <c r="J393" s="9"/>
      <c r="K393" s="9"/>
      <c r="L393" s="9"/>
      <c r="M393" s="9"/>
    </row>
    <row r="394" spans="1:13" x14ac:dyDescent="0.25">
      <c r="A394" s="9">
        <v>2</v>
      </c>
      <c r="B394" s="59">
        <f t="shared" si="9"/>
        <v>0.71954674220963177</v>
      </c>
      <c r="C394" s="8" t="s">
        <v>670</v>
      </c>
      <c r="D394" s="29" t="s">
        <v>924</v>
      </c>
      <c r="E394" s="28">
        <v>254</v>
      </c>
      <c r="F394" s="28">
        <v>99</v>
      </c>
      <c r="G394" s="28">
        <v>0</v>
      </c>
      <c r="J394" s="9"/>
      <c r="K394" s="9"/>
      <c r="L394" s="9"/>
      <c r="M394" s="9"/>
    </row>
    <row r="395" spans="1:13" x14ac:dyDescent="0.25">
      <c r="A395" s="9">
        <v>3</v>
      </c>
      <c r="B395" s="69">
        <f t="shared" si="9"/>
        <v>0.5723140495867769</v>
      </c>
      <c r="C395" s="8" t="s">
        <v>486</v>
      </c>
      <c r="D395" s="29" t="s">
        <v>922</v>
      </c>
      <c r="E395" s="28">
        <v>274</v>
      </c>
      <c r="F395" s="28">
        <v>204</v>
      </c>
      <c r="G395" s="28">
        <v>6</v>
      </c>
      <c r="J395" s="9"/>
      <c r="K395" s="9"/>
      <c r="L395" s="9"/>
      <c r="M395" s="9"/>
    </row>
    <row r="396" spans="1:13" x14ac:dyDescent="0.25">
      <c r="A396" s="9">
        <v>4</v>
      </c>
      <c r="B396" s="59">
        <f t="shared" si="9"/>
        <v>0.51422764227642281</v>
      </c>
      <c r="C396" s="8" t="s">
        <v>528</v>
      </c>
      <c r="D396" s="29" t="s">
        <v>923</v>
      </c>
      <c r="E396" s="28">
        <v>251</v>
      </c>
      <c r="F396" s="28">
        <v>237</v>
      </c>
      <c r="G396" s="28">
        <v>4</v>
      </c>
      <c r="J396" s="9"/>
      <c r="K396" s="9"/>
      <c r="L396" s="9"/>
      <c r="M396" s="9"/>
    </row>
    <row r="397" spans="1:13" x14ac:dyDescent="0.25">
      <c r="A397" s="9">
        <v>5</v>
      </c>
      <c r="B397" s="44">
        <f t="shared" si="9"/>
        <v>0.50320512820512819</v>
      </c>
      <c r="C397" s="9" t="s">
        <v>492</v>
      </c>
      <c r="D397" s="10" t="s">
        <v>775</v>
      </c>
      <c r="E397" s="28">
        <v>157</v>
      </c>
      <c r="F397" s="28">
        <v>155</v>
      </c>
      <c r="G397" s="28">
        <v>0</v>
      </c>
      <c r="J397" s="9"/>
      <c r="K397" s="9"/>
      <c r="L397" s="9"/>
      <c r="M397" s="9"/>
    </row>
    <row r="398" spans="1:13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13" ht="15.75" x14ac:dyDescent="0.25">
      <c r="A399" s="17" t="s">
        <v>25</v>
      </c>
      <c r="B399" s="17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13" x14ac:dyDescent="0.25">
      <c r="A400" s="8" t="s">
        <v>304</v>
      </c>
      <c r="B400" s="8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x14ac:dyDescent="0.25">
      <c r="A401" s="9" t="s">
        <v>305</v>
      </c>
      <c r="B401" s="9"/>
      <c r="C401" s="9"/>
      <c r="D401" s="9"/>
      <c r="E401" s="9"/>
      <c r="G401" s="28">
        <v>86</v>
      </c>
      <c r="H401" s="22" t="s">
        <v>306</v>
      </c>
      <c r="I401" s="9"/>
      <c r="J401" s="9"/>
      <c r="K401" s="9"/>
      <c r="L401" s="9"/>
      <c r="M401" s="9"/>
    </row>
    <row r="402" spans="1:13" x14ac:dyDescent="0.25">
      <c r="A402" s="9"/>
      <c r="B402" s="9"/>
      <c r="C402" s="9"/>
      <c r="D402" s="9"/>
      <c r="E402" s="9"/>
      <c r="G402" s="9"/>
      <c r="H402" s="9"/>
      <c r="I402" s="9"/>
      <c r="J402" s="9"/>
      <c r="K402" s="9"/>
      <c r="L402" s="9"/>
      <c r="M402" s="9"/>
    </row>
    <row r="403" spans="1:13" x14ac:dyDescent="0.25">
      <c r="A403" s="8" t="s">
        <v>307</v>
      </c>
      <c r="B403" s="8"/>
      <c r="C403" s="9"/>
      <c r="D403" s="9"/>
      <c r="E403" s="9"/>
      <c r="G403" s="9"/>
      <c r="H403" s="9"/>
      <c r="I403" s="9"/>
      <c r="J403" s="9"/>
      <c r="K403" s="9"/>
      <c r="L403" s="9"/>
      <c r="M403" s="9"/>
    </row>
    <row r="404" spans="1:13" x14ac:dyDescent="0.25">
      <c r="A404" s="9" t="s">
        <v>308</v>
      </c>
      <c r="B404" s="9"/>
      <c r="C404" s="9"/>
      <c r="D404" s="9"/>
      <c r="E404" s="9"/>
      <c r="G404" s="28">
        <v>110</v>
      </c>
      <c r="H404" s="9" t="s">
        <v>309</v>
      </c>
      <c r="I404" s="9"/>
      <c r="J404" s="9"/>
      <c r="K404" s="9"/>
      <c r="L404" s="9"/>
      <c r="M404" s="9"/>
    </row>
    <row r="405" spans="1:13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</sheetData>
  <sortState xmlns:xlrd2="http://schemas.microsoft.com/office/spreadsheetml/2017/richdata2" ref="B363:G372">
    <sortCondition ref="B363:B372"/>
  </sortState>
  <conditionalFormatting sqref="C157">
    <cfRule type="duplicateValues" dxfId="5" priority="1"/>
    <cfRule type="duplicateValues" dxfId="4" priority="2"/>
    <cfRule type="duplicateValues" dxfId="3" priority="3"/>
    <cfRule type="duplicateValues" dxfId="2" priority="4"/>
    <cfRule type="duplicateValues" dxfId="1" priority="5"/>
    <cfRule type="duplicateValues" dxfId="0" priority="6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56"/>
  <sheetViews>
    <sheetView workbookViewId="0">
      <selection activeCell="A356" sqref="A356"/>
    </sheetView>
  </sheetViews>
  <sheetFormatPr defaultColWidth="9.140625" defaultRowHeight="15" x14ac:dyDescent="0.25"/>
  <cols>
    <col min="1" max="1" width="3.28515625" customWidth="1"/>
    <col min="2" max="2" width="7.42578125" bestFit="1" customWidth="1"/>
    <col min="3" max="3" width="21.7109375" bestFit="1" customWidth="1"/>
    <col min="4" max="4" width="11" bestFit="1" customWidth="1"/>
  </cols>
  <sheetData>
    <row r="1" spans="1:8" ht="15.75" x14ac:dyDescent="0.25">
      <c r="A1" s="1" t="s">
        <v>299</v>
      </c>
      <c r="B1" s="1"/>
    </row>
    <row r="3" spans="1:8" ht="15.75" x14ac:dyDescent="0.25">
      <c r="A3" s="17" t="s">
        <v>24</v>
      </c>
      <c r="B3" s="17"/>
    </row>
    <row r="4" spans="1:8" x14ac:dyDescent="0.25">
      <c r="A4" s="8" t="s">
        <v>300</v>
      </c>
      <c r="B4" s="8"/>
      <c r="C4" s="9"/>
      <c r="D4" s="11" t="s">
        <v>25</v>
      </c>
      <c r="E4" s="11" t="s">
        <v>299</v>
      </c>
      <c r="F4" s="11" t="s">
        <v>446</v>
      </c>
      <c r="G4" s="11" t="s">
        <v>447</v>
      </c>
      <c r="H4" s="11" t="s">
        <v>239</v>
      </c>
    </row>
    <row r="5" spans="1:8" x14ac:dyDescent="0.25">
      <c r="A5" s="4">
        <v>1</v>
      </c>
      <c r="B5" s="28">
        <f>F5+G5</f>
        <v>61</v>
      </c>
      <c r="C5" s="4" t="s">
        <v>240</v>
      </c>
      <c r="D5" s="28" t="s">
        <v>17</v>
      </c>
      <c r="E5" s="3" t="s">
        <v>251</v>
      </c>
      <c r="F5" s="28">
        <v>23</v>
      </c>
      <c r="G5" s="28">
        <v>38</v>
      </c>
      <c r="H5" s="3">
        <v>24</v>
      </c>
    </row>
    <row r="6" spans="1:8" x14ac:dyDescent="0.25">
      <c r="A6" s="4">
        <v>2</v>
      </c>
      <c r="B6" s="28">
        <f>F6+G6</f>
        <v>57</v>
      </c>
      <c r="C6" s="4" t="s">
        <v>134</v>
      </c>
      <c r="D6" s="28" t="s">
        <v>17</v>
      </c>
      <c r="E6" s="3" t="s">
        <v>250</v>
      </c>
      <c r="F6" s="28">
        <v>27</v>
      </c>
      <c r="G6" s="28">
        <v>30</v>
      </c>
      <c r="H6" s="3">
        <v>24</v>
      </c>
    </row>
    <row r="7" spans="1:8" x14ac:dyDescent="0.25">
      <c r="A7" s="4">
        <v>3</v>
      </c>
      <c r="B7" s="28">
        <f t="shared" ref="B7:B16" si="0">F7+G7</f>
        <v>54</v>
      </c>
      <c r="C7" s="4" t="s">
        <v>253</v>
      </c>
      <c r="D7" s="28" t="s">
        <v>17</v>
      </c>
      <c r="E7" s="3" t="s">
        <v>291</v>
      </c>
      <c r="F7" s="28">
        <v>28</v>
      </c>
      <c r="G7" s="28">
        <v>26</v>
      </c>
      <c r="H7" s="3">
        <v>20</v>
      </c>
    </row>
    <row r="8" spans="1:8" x14ac:dyDescent="0.25">
      <c r="A8" s="4">
        <v>4</v>
      </c>
      <c r="B8" s="28">
        <f t="shared" si="0"/>
        <v>51</v>
      </c>
      <c r="C8" s="4" t="s">
        <v>133</v>
      </c>
      <c r="D8" s="28" t="s">
        <v>17</v>
      </c>
      <c r="E8" s="3" t="s">
        <v>251</v>
      </c>
      <c r="F8" s="28">
        <v>28</v>
      </c>
      <c r="G8" s="28">
        <v>23</v>
      </c>
      <c r="H8" s="3">
        <v>24</v>
      </c>
    </row>
    <row r="9" spans="1:8" x14ac:dyDescent="0.25">
      <c r="A9" s="4">
        <v>5</v>
      </c>
      <c r="B9" s="28">
        <f t="shared" si="0"/>
        <v>50</v>
      </c>
      <c r="C9" s="4" t="s">
        <v>253</v>
      </c>
      <c r="D9" s="28" t="s">
        <v>17</v>
      </c>
      <c r="E9" s="3" t="s">
        <v>249</v>
      </c>
      <c r="F9" s="28">
        <v>24</v>
      </c>
      <c r="G9" s="28">
        <v>26</v>
      </c>
      <c r="H9" s="3">
        <v>17</v>
      </c>
    </row>
    <row r="10" spans="1:8" x14ac:dyDescent="0.25">
      <c r="A10" s="4">
        <v>5</v>
      </c>
      <c r="B10" s="28">
        <f t="shared" si="0"/>
        <v>50</v>
      </c>
      <c r="C10" s="4" t="s">
        <v>240</v>
      </c>
      <c r="D10" s="28" t="s">
        <v>17</v>
      </c>
      <c r="E10" s="3" t="s">
        <v>250</v>
      </c>
      <c r="F10" s="28">
        <v>19</v>
      </c>
      <c r="G10" s="28">
        <v>31</v>
      </c>
      <c r="H10" s="3">
        <v>22</v>
      </c>
    </row>
    <row r="11" spans="1:8" x14ac:dyDescent="0.25">
      <c r="A11" s="4">
        <v>7</v>
      </c>
      <c r="B11" s="28">
        <f t="shared" si="0"/>
        <v>46</v>
      </c>
      <c r="C11" s="4" t="s">
        <v>253</v>
      </c>
      <c r="D11" s="28" t="s">
        <v>17</v>
      </c>
      <c r="E11" s="3" t="s">
        <v>241</v>
      </c>
      <c r="F11" s="28">
        <v>18</v>
      </c>
      <c r="G11" s="28">
        <v>28</v>
      </c>
      <c r="H11" s="3">
        <v>20</v>
      </c>
    </row>
    <row r="12" spans="1:8" x14ac:dyDescent="0.25">
      <c r="A12" s="4">
        <v>7</v>
      </c>
      <c r="B12" s="28">
        <f t="shared" si="0"/>
        <v>46</v>
      </c>
      <c r="C12" s="4" t="s">
        <v>254</v>
      </c>
      <c r="D12" s="28" t="s">
        <v>22</v>
      </c>
      <c r="E12" s="3" t="s">
        <v>242</v>
      </c>
      <c r="F12" s="28">
        <v>28</v>
      </c>
      <c r="G12" s="28">
        <v>18</v>
      </c>
      <c r="H12" s="3">
        <v>24</v>
      </c>
    </row>
    <row r="13" spans="1:8" x14ac:dyDescent="0.25">
      <c r="A13" s="4">
        <v>9</v>
      </c>
      <c r="B13" s="28">
        <f t="shared" si="0"/>
        <v>44</v>
      </c>
      <c r="C13" s="4" t="s">
        <v>116</v>
      </c>
      <c r="D13" s="28" t="s">
        <v>17</v>
      </c>
      <c r="E13" s="3" t="s">
        <v>251</v>
      </c>
      <c r="F13" s="28">
        <v>13</v>
      </c>
      <c r="G13" s="28">
        <v>31</v>
      </c>
      <c r="H13" s="3">
        <v>24</v>
      </c>
    </row>
    <row r="14" spans="1:8" x14ac:dyDescent="0.25">
      <c r="A14" s="4">
        <v>10</v>
      </c>
      <c r="B14" s="28">
        <f t="shared" si="0"/>
        <v>43</v>
      </c>
      <c r="C14" s="4" t="s">
        <v>240</v>
      </c>
      <c r="D14" s="28" t="s">
        <v>17</v>
      </c>
      <c r="E14" s="3" t="s">
        <v>242</v>
      </c>
      <c r="F14" s="28">
        <v>22</v>
      </c>
      <c r="G14" s="28">
        <v>21</v>
      </c>
      <c r="H14" s="3">
        <v>24</v>
      </c>
    </row>
    <row r="15" spans="1:8" x14ac:dyDescent="0.25">
      <c r="A15" s="4">
        <v>10</v>
      </c>
      <c r="B15" s="28">
        <f t="shared" si="0"/>
        <v>43</v>
      </c>
      <c r="C15" s="4" t="s">
        <v>132</v>
      </c>
      <c r="D15" s="28" t="s">
        <v>18</v>
      </c>
      <c r="E15" s="3" t="s">
        <v>232</v>
      </c>
      <c r="F15" s="28">
        <v>16</v>
      </c>
      <c r="G15" s="28">
        <v>27</v>
      </c>
      <c r="H15" s="3">
        <v>22</v>
      </c>
    </row>
    <row r="16" spans="1:8" x14ac:dyDescent="0.25">
      <c r="A16" s="4">
        <v>10</v>
      </c>
      <c r="B16" s="28">
        <f t="shared" si="0"/>
        <v>43</v>
      </c>
      <c r="C16" s="4" t="s">
        <v>255</v>
      </c>
      <c r="D16" s="28" t="s">
        <v>18</v>
      </c>
      <c r="E16" s="3" t="s">
        <v>246</v>
      </c>
      <c r="F16" s="28">
        <v>20</v>
      </c>
      <c r="G16" s="28">
        <v>23</v>
      </c>
      <c r="H16" s="3">
        <v>28</v>
      </c>
    </row>
    <row r="17" spans="1:12" x14ac:dyDescent="0.25">
      <c r="D17" s="9"/>
    </row>
    <row r="18" spans="1:12" x14ac:dyDescent="0.25">
      <c r="A18" s="8" t="s">
        <v>440</v>
      </c>
      <c r="B18" s="8"/>
      <c r="D18" s="11" t="s">
        <v>25</v>
      </c>
      <c r="E18" s="11" t="s">
        <v>299</v>
      </c>
      <c r="F18" s="11" t="s">
        <v>239</v>
      </c>
    </row>
    <row r="19" spans="1:12" x14ac:dyDescent="0.25">
      <c r="A19" s="67">
        <f>_xlfn.RANK.EQ(B19,$B$19:$B$28)</f>
        <v>1</v>
      </c>
      <c r="B19" s="3">
        <v>28</v>
      </c>
      <c r="C19" s="4" t="s">
        <v>253</v>
      </c>
      <c r="D19" s="28" t="s">
        <v>17</v>
      </c>
      <c r="E19" s="3" t="s">
        <v>291</v>
      </c>
      <c r="F19" s="3">
        <v>20</v>
      </c>
      <c r="H19" s="4"/>
    </row>
    <row r="20" spans="1:12" x14ac:dyDescent="0.25">
      <c r="A20" s="67">
        <f t="shared" ref="A20:A28" si="1">_xlfn.RANK.EQ(B20,$B$19:$B$28)</f>
        <v>1</v>
      </c>
      <c r="B20" s="3">
        <v>28</v>
      </c>
      <c r="C20" s="4" t="s">
        <v>133</v>
      </c>
      <c r="D20" s="28" t="s">
        <v>17</v>
      </c>
      <c r="E20" s="3" t="s">
        <v>251</v>
      </c>
      <c r="F20" s="3">
        <v>24</v>
      </c>
      <c r="H20" s="4"/>
    </row>
    <row r="21" spans="1:12" x14ac:dyDescent="0.25">
      <c r="A21" s="67">
        <f t="shared" si="1"/>
        <v>1</v>
      </c>
      <c r="B21" s="3">
        <v>28</v>
      </c>
      <c r="C21" s="4" t="s">
        <v>254</v>
      </c>
      <c r="D21" s="28" t="s">
        <v>22</v>
      </c>
      <c r="E21" s="3" t="s">
        <v>242</v>
      </c>
      <c r="F21" s="3">
        <v>24</v>
      </c>
      <c r="H21" s="4"/>
    </row>
    <row r="22" spans="1:12" x14ac:dyDescent="0.25">
      <c r="A22" s="67">
        <f t="shared" si="1"/>
        <v>4</v>
      </c>
      <c r="B22" s="3">
        <v>27</v>
      </c>
      <c r="C22" s="4" t="s">
        <v>134</v>
      </c>
      <c r="D22" s="28" t="s">
        <v>17</v>
      </c>
      <c r="E22" s="3" t="s">
        <v>250</v>
      </c>
      <c r="F22" s="3">
        <v>24</v>
      </c>
      <c r="H22" s="4"/>
    </row>
    <row r="23" spans="1:12" x14ac:dyDescent="0.25">
      <c r="A23" s="67">
        <f t="shared" si="1"/>
        <v>5</v>
      </c>
      <c r="B23" s="3">
        <v>24</v>
      </c>
      <c r="C23" s="4" t="s">
        <v>253</v>
      </c>
      <c r="D23" s="28" t="s">
        <v>17</v>
      </c>
      <c r="E23" s="3" t="s">
        <v>249</v>
      </c>
      <c r="F23" s="3">
        <v>17</v>
      </c>
      <c r="H23" s="4"/>
      <c r="I23" s="3"/>
      <c r="J23" s="4"/>
      <c r="K23" s="9"/>
      <c r="L23" s="3"/>
    </row>
    <row r="24" spans="1:12" x14ac:dyDescent="0.25">
      <c r="A24" s="67">
        <f t="shared" si="1"/>
        <v>5</v>
      </c>
      <c r="B24" s="66">
        <v>24</v>
      </c>
      <c r="C24" s="2" t="s">
        <v>898</v>
      </c>
      <c r="D24" s="11" t="s">
        <v>23</v>
      </c>
      <c r="E24" s="5" t="s">
        <v>939</v>
      </c>
      <c r="F24" s="5">
        <v>28</v>
      </c>
      <c r="H24" s="4"/>
      <c r="I24" s="3"/>
    </row>
    <row r="25" spans="1:12" x14ac:dyDescent="0.25">
      <c r="A25" s="67">
        <f t="shared" si="1"/>
        <v>7</v>
      </c>
      <c r="B25" s="3">
        <v>23</v>
      </c>
      <c r="C25" s="4" t="s">
        <v>240</v>
      </c>
      <c r="D25" s="28" t="s">
        <v>17</v>
      </c>
      <c r="E25" s="3" t="s">
        <v>251</v>
      </c>
      <c r="F25" s="3">
        <v>24</v>
      </c>
      <c r="H25" s="4"/>
      <c r="I25" s="3"/>
      <c r="J25" s="4"/>
      <c r="K25" s="9"/>
      <c r="L25" s="3"/>
    </row>
    <row r="26" spans="1:12" x14ac:dyDescent="0.25">
      <c r="A26" s="67">
        <f t="shared" si="1"/>
        <v>8</v>
      </c>
      <c r="B26" s="3">
        <v>22</v>
      </c>
      <c r="C26" s="4" t="s">
        <v>240</v>
      </c>
      <c r="D26" s="28" t="s">
        <v>17</v>
      </c>
      <c r="E26" s="3" t="s">
        <v>242</v>
      </c>
      <c r="F26" s="3">
        <v>24</v>
      </c>
      <c r="H26" s="4"/>
      <c r="I26" s="3"/>
      <c r="J26" s="4"/>
      <c r="K26" s="9"/>
      <c r="L26" s="3"/>
    </row>
    <row r="27" spans="1:12" x14ac:dyDescent="0.25">
      <c r="A27" s="67">
        <f t="shared" si="1"/>
        <v>8</v>
      </c>
      <c r="B27" s="3">
        <v>22</v>
      </c>
      <c r="C27" s="4" t="s">
        <v>256</v>
      </c>
      <c r="D27" s="28" t="s">
        <v>21</v>
      </c>
      <c r="E27" s="3" t="s">
        <v>292</v>
      </c>
      <c r="F27" s="3">
        <v>14</v>
      </c>
      <c r="H27" s="4"/>
      <c r="I27" s="3"/>
    </row>
    <row r="28" spans="1:12" x14ac:dyDescent="0.25">
      <c r="A28" s="67">
        <f t="shared" si="1"/>
        <v>8</v>
      </c>
      <c r="B28" s="56">
        <v>22</v>
      </c>
      <c r="C28" s="2" t="s">
        <v>898</v>
      </c>
      <c r="D28" s="11" t="s">
        <v>23</v>
      </c>
      <c r="E28" s="5" t="s">
        <v>865</v>
      </c>
      <c r="F28" s="5">
        <v>28</v>
      </c>
      <c r="H28" s="4"/>
      <c r="I28" s="3"/>
    </row>
    <row r="29" spans="1:12" x14ac:dyDescent="0.25">
      <c r="A29" s="4"/>
      <c r="B29" s="3">
        <v>21</v>
      </c>
      <c r="C29" s="4" t="s">
        <v>255</v>
      </c>
      <c r="D29" s="28" t="s">
        <v>18</v>
      </c>
      <c r="E29" s="3" t="s">
        <v>246</v>
      </c>
      <c r="F29" s="3">
        <v>23</v>
      </c>
      <c r="H29" s="4"/>
      <c r="I29" s="3"/>
    </row>
    <row r="30" spans="1:12" x14ac:dyDescent="0.25">
      <c r="A30" s="4"/>
      <c r="B30" s="3">
        <v>21</v>
      </c>
      <c r="C30" s="4" t="s">
        <v>258</v>
      </c>
      <c r="D30" s="28" t="s">
        <v>17</v>
      </c>
      <c r="E30" s="3" t="s">
        <v>243</v>
      </c>
      <c r="F30" s="3">
        <v>16</v>
      </c>
      <c r="H30" s="4"/>
      <c r="I30" s="3"/>
    </row>
    <row r="31" spans="1:12" x14ac:dyDescent="0.25">
      <c r="C31" s="4"/>
      <c r="D31" s="9"/>
    </row>
    <row r="32" spans="1:12" x14ac:dyDescent="0.25">
      <c r="A32" s="8" t="s">
        <v>441</v>
      </c>
      <c r="B32" s="8"/>
      <c r="D32" s="11" t="s">
        <v>25</v>
      </c>
      <c r="E32" s="11" t="s">
        <v>299</v>
      </c>
      <c r="F32" s="11" t="s">
        <v>239</v>
      </c>
    </row>
    <row r="33" spans="1:12" x14ac:dyDescent="0.25">
      <c r="A33" s="67">
        <f>_xlfn.RANK.EQ(B33,$B$33:$B$45)</f>
        <v>1</v>
      </c>
      <c r="B33" s="3">
        <v>38</v>
      </c>
      <c r="C33" s="4" t="s">
        <v>240</v>
      </c>
      <c r="D33" s="28" t="s">
        <v>17</v>
      </c>
      <c r="E33" s="3" t="s">
        <v>251</v>
      </c>
      <c r="F33" s="3">
        <v>24</v>
      </c>
      <c r="H33" s="4"/>
    </row>
    <row r="34" spans="1:12" x14ac:dyDescent="0.25">
      <c r="A34" s="67">
        <f t="shared" ref="A34:A45" si="2">_xlfn.RANK.EQ(B34,$B$33:$B$45)</f>
        <v>2</v>
      </c>
      <c r="B34" s="3">
        <v>31</v>
      </c>
      <c r="C34" s="4" t="s">
        <v>240</v>
      </c>
      <c r="D34" s="28" t="s">
        <v>17</v>
      </c>
      <c r="E34" s="3" t="s">
        <v>250</v>
      </c>
      <c r="F34" s="3">
        <v>22</v>
      </c>
      <c r="H34" s="4"/>
    </row>
    <row r="35" spans="1:12" x14ac:dyDescent="0.25">
      <c r="A35" s="67">
        <f t="shared" si="2"/>
        <v>2</v>
      </c>
      <c r="B35" s="3">
        <v>31</v>
      </c>
      <c r="C35" s="4" t="s">
        <v>116</v>
      </c>
      <c r="D35" s="28" t="s">
        <v>17</v>
      </c>
      <c r="E35" s="3" t="s">
        <v>251</v>
      </c>
      <c r="F35" s="3">
        <v>24</v>
      </c>
      <c r="H35" s="4"/>
    </row>
    <row r="36" spans="1:12" x14ac:dyDescent="0.25">
      <c r="A36" s="67">
        <f t="shared" si="2"/>
        <v>4</v>
      </c>
      <c r="B36" s="3">
        <v>30</v>
      </c>
      <c r="C36" s="4" t="s">
        <v>134</v>
      </c>
      <c r="D36" s="28" t="s">
        <v>17</v>
      </c>
      <c r="E36" s="3" t="s">
        <v>250</v>
      </c>
      <c r="F36" s="3">
        <v>24</v>
      </c>
      <c r="H36" s="4"/>
      <c r="I36" s="3"/>
      <c r="J36" s="4"/>
      <c r="K36" s="9"/>
      <c r="L36" s="3"/>
    </row>
    <row r="37" spans="1:12" x14ac:dyDescent="0.25">
      <c r="A37" s="67">
        <f t="shared" si="2"/>
        <v>5</v>
      </c>
      <c r="B37" s="3">
        <v>28</v>
      </c>
      <c r="C37" s="4" t="s">
        <v>253</v>
      </c>
      <c r="D37" s="28" t="s">
        <v>17</v>
      </c>
      <c r="E37" s="3" t="s">
        <v>241</v>
      </c>
      <c r="F37" s="3">
        <v>20</v>
      </c>
      <c r="H37" s="4"/>
      <c r="I37" s="3"/>
      <c r="J37" s="4"/>
      <c r="K37" s="9"/>
      <c r="L37" s="3"/>
    </row>
    <row r="38" spans="1:12" x14ac:dyDescent="0.25">
      <c r="A38" s="67">
        <f t="shared" si="2"/>
        <v>6</v>
      </c>
      <c r="B38" s="3">
        <v>27</v>
      </c>
      <c r="C38" s="4" t="s">
        <v>269</v>
      </c>
      <c r="D38" s="28" t="s">
        <v>17</v>
      </c>
      <c r="E38" s="3" t="s">
        <v>241</v>
      </c>
      <c r="F38" s="3">
        <v>20</v>
      </c>
      <c r="H38" s="4"/>
      <c r="I38" s="3"/>
      <c r="J38" s="4"/>
      <c r="K38" s="9"/>
      <c r="L38" s="3"/>
    </row>
    <row r="39" spans="1:12" x14ac:dyDescent="0.25">
      <c r="A39" s="67">
        <f t="shared" si="2"/>
        <v>6</v>
      </c>
      <c r="B39" s="3">
        <v>27</v>
      </c>
      <c r="C39" s="4" t="s">
        <v>132</v>
      </c>
      <c r="D39" s="28" t="s">
        <v>18</v>
      </c>
      <c r="E39" s="3" t="s">
        <v>232</v>
      </c>
      <c r="F39" s="3">
        <v>22</v>
      </c>
      <c r="H39" s="4"/>
      <c r="I39" s="3"/>
      <c r="J39" s="4"/>
      <c r="K39" s="9"/>
      <c r="L39" s="3"/>
    </row>
    <row r="40" spans="1:12" x14ac:dyDescent="0.25">
      <c r="A40" s="67">
        <f t="shared" si="2"/>
        <v>6</v>
      </c>
      <c r="B40" s="66">
        <v>27</v>
      </c>
      <c r="C40" s="2" t="s">
        <v>950</v>
      </c>
      <c r="D40" s="11" t="s">
        <v>23</v>
      </c>
      <c r="E40" s="5" t="s">
        <v>939</v>
      </c>
      <c r="F40" s="5">
        <v>28</v>
      </c>
      <c r="H40" s="4"/>
      <c r="I40" s="3"/>
    </row>
    <row r="41" spans="1:12" x14ac:dyDescent="0.25">
      <c r="A41" s="67">
        <f t="shared" si="2"/>
        <v>9</v>
      </c>
      <c r="B41" s="3">
        <v>26</v>
      </c>
      <c r="C41" s="4" t="s">
        <v>253</v>
      </c>
      <c r="D41" s="28" t="s">
        <v>17</v>
      </c>
      <c r="E41" s="3" t="s">
        <v>249</v>
      </c>
      <c r="F41" s="3">
        <v>17</v>
      </c>
      <c r="H41" s="4"/>
      <c r="I41" s="3"/>
    </row>
    <row r="42" spans="1:12" x14ac:dyDescent="0.25">
      <c r="A42" s="67">
        <f t="shared" si="2"/>
        <v>9</v>
      </c>
      <c r="B42" s="3">
        <v>26</v>
      </c>
      <c r="C42" s="4" t="s">
        <v>269</v>
      </c>
      <c r="D42" s="28" t="s">
        <v>17</v>
      </c>
      <c r="E42" s="3" t="s">
        <v>249</v>
      </c>
      <c r="F42" s="3">
        <v>20</v>
      </c>
      <c r="H42" s="4"/>
      <c r="I42" s="3"/>
      <c r="J42" s="4"/>
      <c r="K42" s="9"/>
      <c r="L42" s="3"/>
    </row>
    <row r="43" spans="1:12" x14ac:dyDescent="0.25">
      <c r="A43" s="67">
        <f t="shared" si="2"/>
        <v>9</v>
      </c>
      <c r="B43" s="3">
        <v>26</v>
      </c>
      <c r="C43" s="4" t="s">
        <v>253</v>
      </c>
      <c r="D43" s="28" t="s">
        <v>17</v>
      </c>
      <c r="E43" s="3" t="s">
        <v>291</v>
      </c>
      <c r="F43" s="3">
        <v>20</v>
      </c>
      <c r="H43" s="4"/>
      <c r="I43" s="3"/>
      <c r="J43" s="4"/>
      <c r="K43" s="9"/>
      <c r="L43" s="3"/>
    </row>
    <row r="44" spans="1:12" x14ac:dyDescent="0.25">
      <c r="A44" s="67">
        <f t="shared" si="2"/>
        <v>9</v>
      </c>
      <c r="B44" s="3">
        <v>26</v>
      </c>
      <c r="C44" s="4" t="s">
        <v>259</v>
      </c>
      <c r="D44" s="28" t="s">
        <v>22</v>
      </c>
      <c r="E44" s="3" t="s">
        <v>242</v>
      </c>
      <c r="F44" s="3">
        <v>24</v>
      </c>
      <c r="H44" s="4"/>
      <c r="I44" s="3"/>
      <c r="J44" s="4"/>
      <c r="K44" s="9"/>
      <c r="L44" s="3"/>
    </row>
    <row r="45" spans="1:12" x14ac:dyDescent="0.25">
      <c r="A45" s="67">
        <f t="shared" si="2"/>
        <v>9</v>
      </c>
      <c r="B45" s="3">
        <v>26</v>
      </c>
      <c r="C45" s="4" t="s">
        <v>266</v>
      </c>
      <c r="D45" s="28" t="s">
        <v>22</v>
      </c>
      <c r="E45" s="3" t="s">
        <v>247</v>
      </c>
      <c r="F45" s="3">
        <v>24</v>
      </c>
      <c r="H45" s="4"/>
      <c r="I45" s="3"/>
      <c r="J45" s="4"/>
      <c r="K45" s="9"/>
      <c r="L45" s="3"/>
    </row>
    <row r="47" spans="1:12" x14ac:dyDescent="0.25">
      <c r="A47" s="8" t="s">
        <v>637</v>
      </c>
      <c r="B47" s="2"/>
      <c r="D47" s="11" t="s">
        <v>25</v>
      </c>
      <c r="E47" s="11" t="s">
        <v>299</v>
      </c>
      <c r="F47" s="11" t="s">
        <v>239</v>
      </c>
    </row>
    <row r="48" spans="1:12" x14ac:dyDescent="0.25">
      <c r="A48" s="4">
        <f>_xlfn.RANK.EQ(B48,$B$48:$B$60)</f>
        <v>1</v>
      </c>
      <c r="B48" s="66">
        <v>12</v>
      </c>
      <c r="C48" s="2" t="s">
        <v>898</v>
      </c>
      <c r="D48" s="11" t="s">
        <v>23</v>
      </c>
      <c r="E48" s="5" t="s">
        <v>939</v>
      </c>
      <c r="F48" s="5">
        <v>28</v>
      </c>
      <c r="H48" s="4"/>
    </row>
    <row r="49" spans="1:8" x14ac:dyDescent="0.25">
      <c r="A49" s="4">
        <f t="shared" ref="A49:A59" si="3">_xlfn.RANK.EQ(B49,$B$48:$B$60)</f>
        <v>2</v>
      </c>
      <c r="B49" s="3">
        <v>7</v>
      </c>
      <c r="C49" s="4" t="s">
        <v>132</v>
      </c>
      <c r="D49" s="28" t="s">
        <v>18</v>
      </c>
      <c r="E49" s="3" t="s">
        <v>245</v>
      </c>
      <c r="F49" s="3">
        <v>16</v>
      </c>
      <c r="H49" s="4"/>
    </row>
    <row r="50" spans="1:8" x14ac:dyDescent="0.25">
      <c r="A50" s="4">
        <f t="shared" si="3"/>
        <v>3</v>
      </c>
      <c r="B50" s="3">
        <v>6</v>
      </c>
      <c r="C50" s="4" t="s">
        <v>253</v>
      </c>
      <c r="D50" s="28" t="s">
        <v>17</v>
      </c>
      <c r="E50" s="3" t="s">
        <v>241</v>
      </c>
      <c r="F50" s="3">
        <v>20</v>
      </c>
      <c r="H50" s="4"/>
    </row>
    <row r="51" spans="1:8" x14ac:dyDescent="0.25">
      <c r="A51" s="4">
        <f t="shared" si="3"/>
        <v>3</v>
      </c>
      <c r="B51" s="3">
        <v>6</v>
      </c>
      <c r="C51" s="4" t="s">
        <v>257</v>
      </c>
      <c r="D51" s="28" t="s">
        <v>17</v>
      </c>
      <c r="E51" s="3" t="s">
        <v>242</v>
      </c>
      <c r="F51" s="3">
        <v>24</v>
      </c>
      <c r="H51" s="4"/>
    </row>
    <row r="52" spans="1:8" x14ac:dyDescent="0.25">
      <c r="A52" s="4">
        <f t="shared" si="3"/>
        <v>3</v>
      </c>
      <c r="B52" s="3">
        <v>6</v>
      </c>
      <c r="C52" s="4" t="s">
        <v>424</v>
      </c>
      <c r="D52" s="28" t="s">
        <v>22</v>
      </c>
      <c r="E52" s="3" t="s">
        <v>267</v>
      </c>
      <c r="F52" s="3">
        <v>28</v>
      </c>
      <c r="H52" s="4"/>
    </row>
    <row r="53" spans="1:8" x14ac:dyDescent="0.25">
      <c r="A53" s="4">
        <f t="shared" si="3"/>
        <v>3</v>
      </c>
      <c r="B53" s="3">
        <v>6</v>
      </c>
      <c r="C53" s="4" t="s">
        <v>261</v>
      </c>
      <c r="D53" s="28" t="s">
        <v>23</v>
      </c>
      <c r="E53" s="3" t="s">
        <v>267</v>
      </c>
      <c r="F53" s="3">
        <v>28</v>
      </c>
      <c r="H53" s="4"/>
    </row>
    <row r="54" spans="1:8" x14ac:dyDescent="0.25">
      <c r="A54" s="4">
        <f t="shared" si="3"/>
        <v>3</v>
      </c>
      <c r="B54" s="3">
        <v>6</v>
      </c>
      <c r="C54" s="4" t="s">
        <v>255</v>
      </c>
      <c r="D54" s="28" t="s">
        <v>18</v>
      </c>
      <c r="E54" s="3" t="s">
        <v>248</v>
      </c>
      <c r="F54" s="3">
        <v>23</v>
      </c>
      <c r="H54" s="2"/>
    </row>
    <row r="55" spans="1:8" x14ac:dyDescent="0.25">
      <c r="A55" s="4">
        <f t="shared" si="3"/>
        <v>3</v>
      </c>
      <c r="B55" s="3">
        <v>6</v>
      </c>
      <c r="C55" s="4" t="s">
        <v>425</v>
      </c>
      <c r="D55" s="28" t="s">
        <v>20</v>
      </c>
      <c r="E55" s="3" t="s">
        <v>233</v>
      </c>
      <c r="F55" s="3">
        <v>26</v>
      </c>
      <c r="H55" s="2"/>
    </row>
    <row r="56" spans="1:8" x14ac:dyDescent="0.25">
      <c r="A56" s="4">
        <f t="shared" si="3"/>
        <v>3</v>
      </c>
      <c r="B56" s="3">
        <v>6</v>
      </c>
      <c r="C56" s="4" t="s">
        <v>549</v>
      </c>
      <c r="D56" s="28" t="s">
        <v>17</v>
      </c>
      <c r="E56" s="3" t="s">
        <v>648</v>
      </c>
      <c r="F56" s="3">
        <v>26</v>
      </c>
      <c r="H56" s="2"/>
    </row>
    <row r="57" spans="1:8" x14ac:dyDescent="0.25">
      <c r="A57" s="4">
        <f t="shared" si="3"/>
        <v>3</v>
      </c>
      <c r="B57" s="3">
        <v>6</v>
      </c>
      <c r="C57" s="4" t="s">
        <v>663</v>
      </c>
      <c r="D57" s="28" t="s">
        <v>18</v>
      </c>
      <c r="E57" s="3" t="s">
        <v>648</v>
      </c>
      <c r="F57" s="3">
        <v>26</v>
      </c>
      <c r="H57" s="2"/>
    </row>
    <row r="58" spans="1:8" x14ac:dyDescent="0.25">
      <c r="A58" s="4">
        <f t="shared" si="3"/>
        <v>3</v>
      </c>
      <c r="B58" s="3">
        <v>6</v>
      </c>
      <c r="C58" s="4" t="s">
        <v>649</v>
      </c>
      <c r="D58" s="28" t="s">
        <v>17</v>
      </c>
      <c r="E58" s="3" t="s">
        <v>648</v>
      </c>
      <c r="F58" s="3">
        <v>26</v>
      </c>
      <c r="H58" s="2"/>
    </row>
    <row r="59" spans="1:8" x14ac:dyDescent="0.25">
      <c r="A59" s="4">
        <f t="shared" si="3"/>
        <v>3</v>
      </c>
      <c r="B59" s="56">
        <v>6</v>
      </c>
      <c r="C59" s="2" t="s">
        <v>898</v>
      </c>
      <c r="D59" s="11" t="s">
        <v>23</v>
      </c>
      <c r="E59" s="5" t="s">
        <v>865</v>
      </c>
      <c r="F59" s="5">
        <v>26</v>
      </c>
      <c r="H59" s="2"/>
    </row>
    <row r="60" spans="1:8" x14ac:dyDescent="0.25">
      <c r="A60" s="4">
        <f>_xlfn.RANK.EQ(B60,$B$48:$B$60)</f>
        <v>3</v>
      </c>
      <c r="B60" s="56">
        <v>6</v>
      </c>
      <c r="C60" s="2" t="s">
        <v>693</v>
      </c>
      <c r="D60" s="11" t="s">
        <v>473</v>
      </c>
      <c r="E60" s="5" t="s">
        <v>865</v>
      </c>
      <c r="F60" s="5">
        <v>22</v>
      </c>
      <c r="H60" s="2"/>
    </row>
    <row r="61" spans="1:8" x14ac:dyDescent="0.25">
      <c r="D61" s="9"/>
    </row>
    <row r="62" spans="1:8" x14ac:dyDescent="0.25">
      <c r="A62" s="8" t="s">
        <v>638</v>
      </c>
      <c r="B62" s="2"/>
      <c r="D62" s="11" t="s">
        <v>25</v>
      </c>
      <c r="E62" s="11" t="s">
        <v>299</v>
      </c>
      <c r="F62" s="11" t="s">
        <v>239</v>
      </c>
    </row>
    <row r="63" spans="1:8" x14ac:dyDescent="0.25">
      <c r="A63" s="4">
        <f>_xlfn.RANK.EQ(B63,$B$63:$B$73)</f>
        <v>1</v>
      </c>
      <c r="B63" s="3">
        <v>17</v>
      </c>
      <c r="C63" s="4" t="s">
        <v>254</v>
      </c>
      <c r="D63" s="28" t="s">
        <v>22</v>
      </c>
      <c r="E63" s="3" t="s">
        <v>242</v>
      </c>
      <c r="F63" s="3">
        <v>24</v>
      </c>
    </row>
    <row r="64" spans="1:8" x14ac:dyDescent="0.25">
      <c r="A64" s="4">
        <f t="shared" ref="A64:A73" si="4">_xlfn.RANK.EQ(B64,$B$63:$B$73)</f>
        <v>2</v>
      </c>
      <c r="B64" s="3">
        <v>16</v>
      </c>
      <c r="C64" s="4" t="s">
        <v>134</v>
      </c>
      <c r="D64" s="28" t="s">
        <v>17</v>
      </c>
      <c r="E64" s="3" t="s">
        <v>250</v>
      </c>
      <c r="F64" s="3">
        <v>24</v>
      </c>
    </row>
    <row r="65" spans="1:8" x14ac:dyDescent="0.25">
      <c r="A65" s="4">
        <f t="shared" si="4"/>
        <v>3</v>
      </c>
      <c r="B65" s="3">
        <v>11</v>
      </c>
      <c r="C65" s="4" t="s">
        <v>628</v>
      </c>
      <c r="D65" s="28" t="s">
        <v>20</v>
      </c>
      <c r="E65" s="3" t="s">
        <v>244</v>
      </c>
      <c r="F65" s="3">
        <v>24</v>
      </c>
    </row>
    <row r="66" spans="1:8" x14ac:dyDescent="0.25">
      <c r="A66" s="4">
        <f t="shared" si="4"/>
        <v>4</v>
      </c>
      <c r="B66" s="3">
        <v>10</v>
      </c>
      <c r="C66" s="4" t="s">
        <v>627</v>
      </c>
      <c r="D66" s="28" t="s">
        <v>20</v>
      </c>
      <c r="E66" s="3" t="s">
        <v>251</v>
      </c>
      <c r="F66" s="3">
        <v>24</v>
      </c>
    </row>
    <row r="67" spans="1:8" x14ac:dyDescent="0.25">
      <c r="A67" s="4">
        <f t="shared" si="4"/>
        <v>4</v>
      </c>
      <c r="B67" s="3">
        <v>10</v>
      </c>
      <c r="C67" s="4" t="s">
        <v>240</v>
      </c>
      <c r="D67" s="28" t="s">
        <v>17</v>
      </c>
      <c r="E67" s="3" t="s">
        <v>242</v>
      </c>
      <c r="F67" s="3">
        <v>24</v>
      </c>
    </row>
    <row r="68" spans="1:8" x14ac:dyDescent="0.25">
      <c r="A68" s="4">
        <f t="shared" si="4"/>
        <v>4</v>
      </c>
      <c r="B68" s="3">
        <v>10</v>
      </c>
      <c r="C68" s="4" t="s">
        <v>549</v>
      </c>
      <c r="D68" s="28" t="s">
        <v>17</v>
      </c>
      <c r="E68" s="3" t="s">
        <v>648</v>
      </c>
      <c r="F68" s="3">
        <v>23</v>
      </c>
    </row>
    <row r="69" spans="1:8" x14ac:dyDescent="0.25">
      <c r="A69" s="4">
        <f t="shared" si="4"/>
        <v>4</v>
      </c>
      <c r="B69" s="66">
        <v>10</v>
      </c>
      <c r="C69" s="2" t="s">
        <v>898</v>
      </c>
      <c r="D69" s="11" t="s">
        <v>23</v>
      </c>
      <c r="E69" s="5" t="s">
        <v>939</v>
      </c>
      <c r="F69" s="5">
        <v>28</v>
      </c>
    </row>
    <row r="70" spans="1:8" x14ac:dyDescent="0.25">
      <c r="A70" s="4">
        <f t="shared" si="4"/>
        <v>8</v>
      </c>
      <c r="B70" s="3">
        <v>9</v>
      </c>
      <c r="C70" s="4" t="s">
        <v>261</v>
      </c>
      <c r="D70" s="28" t="s">
        <v>23</v>
      </c>
      <c r="E70" s="3" t="s">
        <v>267</v>
      </c>
      <c r="F70" s="3">
        <v>28</v>
      </c>
    </row>
    <row r="71" spans="1:8" x14ac:dyDescent="0.25">
      <c r="A71" s="4">
        <f t="shared" si="4"/>
        <v>8</v>
      </c>
      <c r="B71" s="3">
        <v>9</v>
      </c>
      <c r="C71" s="4" t="s">
        <v>254</v>
      </c>
      <c r="D71" s="28" t="s">
        <v>22</v>
      </c>
      <c r="E71" s="3" t="s">
        <v>245</v>
      </c>
      <c r="F71" s="3">
        <v>18</v>
      </c>
    </row>
    <row r="72" spans="1:8" x14ac:dyDescent="0.25">
      <c r="A72" s="4">
        <f t="shared" si="4"/>
        <v>8</v>
      </c>
      <c r="B72" s="3">
        <v>9</v>
      </c>
      <c r="C72" s="4" t="s">
        <v>269</v>
      </c>
      <c r="D72" s="28" t="s">
        <v>17</v>
      </c>
      <c r="E72" s="3" t="s">
        <v>241</v>
      </c>
      <c r="F72" s="3">
        <v>20</v>
      </c>
    </row>
    <row r="73" spans="1:8" x14ac:dyDescent="0.25">
      <c r="A73" s="4">
        <f t="shared" si="4"/>
        <v>8</v>
      </c>
      <c r="B73" s="3">
        <v>9</v>
      </c>
      <c r="C73" s="4" t="s">
        <v>846</v>
      </c>
      <c r="D73" s="28" t="s">
        <v>17</v>
      </c>
      <c r="E73" s="3" t="s">
        <v>830</v>
      </c>
      <c r="F73" s="3">
        <v>27</v>
      </c>
    </row>
    <row r="74" spans="1:8" x14ac:dyDescent="0.25">
      <c r="A74" s="4"/>
      <c r="B74" s="5">
        <v>8</v>
      </c>
      <c r="C74" s="2" t="s">
        <v>966</v>
      </c>
      <c r="D74" s="28"/>
    </row>
    <row r="75" spans="1:8" x14ac:dyDescent="0.25">
      <c r="C75" s="9"/>
      <c r="D75" s="28"/>
    </row>
    <row r="76" spans="1:8" x14ac:dyDescent="0.25">
      <c r="A76" s="8" t="s">
        <v>449</v>
      </c>
      <c r="B76" s="8"/>
      <c r="D76" s="11" t="s">
        <v>25</v>
      </c>
      <c r="E76" s="11" t="s">
        <v>299</v>
      </c>
      <c r="F76" s="11" t="s">
        <v>239</v>
      </c>
    </row>
    <row r="77" spans="1:8" x14ac:dyDescent="0.25">
      <c r="A77" s="4">
        <v>1</v>
      </c>
      <c r="B77" s="3">
        <v>4</v>
      </c>
      <c r="C77" s="4" t="s">
        <v>253</v>
      </c>
      <c r="D77" s="28" t="s">
        <v>17</v>
      </c>
      <c r="E77" s="3" t="s">
        <v>249</v>
      </c>
      <c r="F77" s="3">
        <v>17</v>
      </c>
      <c r="H77" s="4"/>
    </row>
    <row r="78" spans="1:8" x14ac:dyDescent="0.25">
      <c r="A78" s="4">
        <v>1</v>
      </c>
      <c r="B78" s="3">
        <v>4</v>
      </c>
      <c r="C78" s="4" t="s">
        <v>132</v>
      </c>
      <c r="D78" s="28" t="s">
        <v>18</v>
      </c>
      <c r="E78" s="3" t="s">
        <v>247</v>
      </c>
      <c r="F78" s="3">
        <v>15</v>
      </c>
      <c r="H78" s="4"/>
    </row>
    <row r="79" spans="1:8" x14ac:dyDescent="0.25">
      <c r="A79" s="4">
        <v>3</v>
      </c>
      <c r="B79" s="3">
        <v>3</v>
      </c>
      <c r="C79" s="4" t="s">
        <v>426</v>
      </c>
      <c r="D79" s="28" t="s">
        <v>20</v>
      </c>
      <c r="E79" s="3" t="s">
        <v>250</v>
      </c>
      <c r="F79" s="3">
        <v>24</v>
      </c>
      <c r="H79" s="4"/>
    </row>
    <row r="80" spans="1:8" x14ac:dyDescent="0.25">
      <c r="A80" s="4">
        <v>3</v>
      </c>
      <c r="B80" s="3">
        <v>3</v>
      </c>
      <c r="C80" s="4" t="s">
        <v>270</v>
      </c>
      <c r="D80" s="28" t="s">
        <v>18</v>
      </c>
      <c r="E80" s="3" t="s">
        <v>245</v>
      </c>
      <c r="F80" s="3">
        <v>22</v>
      </c>
      <c r="H80" s="4"/>
    </row>
    <row r="81" spans="1:8" x14ac:dyDescent="0.25">
      <c r="A81" s="4">
        <v>3</v>
      </c>
      <c r="B81" s="3">
        <v>3</v>
      </c>
      <c r="C81" s="4" t="s">
        <v>512</v>
      </c>
      <c r="D81" s="28" t="s">
        <v>17</v>
      </c>
      <c r="E81" s="3" t="s">
        <v>552</v>
      </c>
      <c r="F81" s="3">
        <v>27</v>
      </c>
      <c r="H81" s="4"/>
    </row>
    <row r="82" spans="1:8" x14ac:dyDescent="0.25">
      <c r="A82" s="4">
        <v>3</v>
      </c>
      <c r="B82" s="56">
        <v>3</v>
      </c>
      <c r="C82" s="31" t="s">
        <v>785</v>
      </c>
      <c r="D82" s="11" t="s">
        <v>18</v>
      </c>
      <c r="E82" s="5" t="s">
        <v>865</v>
      </c>
      <c r="F82" s="5">
        <v>22</v>
      </c>
      <c r="H82" s="4"/>
    </row>
    <row r="83" spans="1:8" x14ac:dyDescent="0.25">
      <c r="A83" s="4">
        <v>3</v>
      </c>
      <c r="B83" s="56">
        <v>3</v>
      </c>
      <c r="C83" s="31" t="s">
        <v>861</v>
      </c>
      <c r="D83" s="11" t="s">
        <v>23</v>
      </c>
      <c r="E83" s="5" t="s">
        <v>865</v>
      </c>
      <c r="F83" s="5">
        <v>25</v>
      </c>
      <c r="H83" s="4"/>
    </row>
    <row r="84" spans="1:8" x14ac:dyDescent="0.25">
      <c r="A84" s="4"/>
      <c r="B84" s="5">
        <v>2</v>
      </c>
      <c r="C84" s="2" t="s">
        <v>956</v>
      </c>
      <c r="D84" s="11"/>
      <c r="E84" s="5"/>
      <c r="F84" s="3"/>
      <c r="H84" s="4"/>
    </row>
    <row r="85" spans="1:8" x14ac:dyDescent="0.25">
      <c r="C85" s="9"/>
      <c r="D85" s="28"/>
    </row>
    <row r="86" spans="1:8" x14ac:dyDescent="0.25">
      <c r="A86" s="8" t="s">
        <v>639</v>
      </c>
      <c r="B86" s="2"/>
      <c r="D86" s="11" t="s">
        <v>25</v>
      </c>
      <c r="E86" s="11" t="s">
        <v>299</v>
      </c>
      <c r="F86" s="11" t="s">
        <v>239</v>
      </c>
    </row>
    <row r="87" spans="1:8" x14ac:dyDescent="0.25">
      <c r="A87" s="4">
        <v>1</v>
      </c>
      <c r="B87" s="3">
        <v>78</v>
      </c>
      <c r="C87" s="4" t="s">
        <v>632</v>
      </c>
      <c r="D87" s="28" t="s">
        <v>22</v>
      </c>
      <c r="E87" s="3" t="s">
        <v>250</v>
      </c>
      <c r="F87" s="3">
        <v>21</v>
      </c>
    </row>
    <row r="88" spans="1:8" x14ac:dyDescent="0.25">
      <c r="A88" s="4">
        <v>2</v>
      </c>
      <c r="B88" s="3">
        <v>72</v>
      </c>
      <c r="C88" s="4" t="s">
        <v>630</v>
      </c>
      <c r="D88" s="28" t="s">
        <v>17</v>
      </c>
      <c r="E88" s="3" t="s">
        <v>267</v>
      </c>
      <c r="F88" s="3">
        <v>27</v>
      </c>
    </row>
    <row r="89" spans="1:8" x14ac:dyDescent="0.25">
      <c r="A89" s="4">
        <v>3</v>
      </c>
      <c r="B89" s="3">
        <v>61</v>
      </c>
      <c r="C89" s="4" t="s">
        <v>623</v>
      </c>
      <c r="D89" s="28" t="s">
        <v>21</v>
      </c>
      <c r="E89" s="3" t="s">
        <v>246</v>
      </c>
      <c r="F89" s="3">
        <v>28</v>
      </c>
    </row>
    <row r="90" spans="1:8" x14ac:dyDescent="0.25">
      <c r="A90" s="4">
        <v>3</v>
      </c>
      <c r="B90" s="3">
        <v>61</v>
      </c>
      <c r="C90" s="4" t="s">
        <v>809</v>
      </c>
      <c r="D90" s="28" t="s">
        <v>810</v>
      </c>
      <c r="E90" s="3" t="s">
        <v>777</v>
      </c>
      <c r="F90" s="3">
        <v>27</v>
      </c>
    </row>
    <row r="91" spans="1:8" x14ac:dyDescent="0.25">
      <c r="A91" s="4">
        <v>5</v>
      </c>
      <c r="B91" s="3">
        <v>60</v>
      </c>
      <c r="C91" s="4" t="s">
        <v>132</v>
      </c>
      <c r="D91" s="28" t="s">
        <v>18</v>
      </c>
      <c r="E91" s="3" t="s">
        <v>245</v>
      </c>
      <c r="F91" s="3">
        <v>16</v>
      </c>
    </row>
    <row r="92" spans="1:8" x14ac:dyDescent="0.25">
      <c r="A92" s="4">
        <v>5</v>
      </c>
      <c r="B92" s="3">
        <v>60</v>
      </c>
      <c r="C92" s="4" t="s">
        <v>255</v>
      </c>
      <c r="D92" s="28" t="s">
        <v>18</v>
      </c>
      <c r="E92" s="3" t="s">
        <v>246</v>
      </c>
      <c r="F92" s="3">
        <v>28</v>
      </c>
    </row>
    <row r="93" spans="1:8" x14ac:dyDescent="0.25">
      <c r="A93" s="4">
        <v>7</v>
      </c>
      <c r="B93" s="3">
        <v>57</v>
      </c>
      <c r="C93" s="4" t="s">
        <v>642</v>
      </c>
      <c r="D93" s="28" t="s">
        <v>21</v>
      </c>
      <c r="E93" s="3" t="s">
        <v>552</v>
      </c>
      <c r="F93" s="3">
        <v>28</v>
      </c>
    </row>
    <row r="94" spans="1:8" x14ac:dyDescent="0.25">
      <c r="A94" s="4">
        <v>7</v>
      </c>
      <c r="B94" s="3">
        <v>56</v>
      </c>
      <c r="C94" s="4" t="s">
        <v>270</v>
      </c>
      <c r="D94" s="28" t="s">
        <v>18</v>
      </c>
      <c r="E94" s="3" t="s">
        <v>242</v>
      </c>
      <c r="F94" s="3">
        <v>20</v>
      </c>
    </row>
    <row r="95" spans="1:8" x14ac:dyDescent="0.25">
      <c r="A95" s="4">
        <v>9</v>
      </c>
      <c r="B95" s="3">
        <v>56</v>
      </c>
      <c r="C95" s="4" t="s">
        <v>423</v>
      </c>
      <c r="D95" s="28" t="s">
        <v>21</v>
      </c>
      <c r="E95" s="3" t="s">
        <v>247</v>
      </c>
      <c r="F95" s="3">
        <v>24</v>
      </c>
    </row>
    <row r="96" spans="1:8" x14ac:dyDescent="0.25">
      <c r="A96" s="4">
        <v>10</v>
      </c>
      <c r="B96" s="3">
        <v>54</v>
      </c>
      <c r="C96" s="4" t="s">
        <v>645</v>
      </c>
      <c r="D96" s="28" t="s">
        <v>20</v>
      </c>
      <c r="E96" s="3" t="s">
        <v>241</v>
      </c>
      <c r="F96" s="3">
        <v>20</v>
      </c>
    </row>
    <row r="97" spans="1:6" x14ac:dyDescent="0.25">
      <c r="A97" s="4">
        <v>10</v>
      </c>
      <c r="B97" s="3">
        <v>54</v>
      </c>
      <c r="C97" s="4" t="s">
        <v>643</v>
      </c>
      <c r="D97" s="28" t="s">
        <v>22</v>
      </c>
      <c r="E97" s="3" t="s">
        <v>250</v>
      </c>
      <c r="F97" s="3">
        <v>24</v>
      </c>
    </row>
    <row r="98" spans="1:6" x14ac:dyDescent="0.25">
      <c r="A98" s="4">
        <v>10</v>
      </c>
      <c r="B98" s="3">
        <v>54</v>
      </c>
      <c r="C98" s="4" t="s">
        <v>145</v>
      </c>
      <c r="D98" s="28" t="s">
        <v>20</v>
      </c>
      <c r="E98" s="3" t="s">
        <v>251</v>
      </c>
      <c r="F98" s="3">
        <v>24</v>
      </c>
    </row>
    <row r="99" spans="1:6" x14ac:dyDescent="0.25">
      <c r="A99" s="4">
        <v>10</v>
      </c>
      <c r="B99" s="3">
        <v>54</v>
      </c>
      <c r="C99" s="4" t="s">
        <v>644</v>
      </c>
      <c r="D99" s="28" t="s">
        <v>17</v>
      </c>
      <c r="E99" s="3" t="s">
        <v>245</v>
      </c>
      <c r="F99" s="3">
        <v>24</v>
      </c>
    </row>
    <row r="100" spans="1:6" x14ac:dyDescent="0.25">
      <c r="A100" s="4">
        <v>10</v>
      </c>
      <c r="B100" s="3">
        <v>54</v>
      </c>
      <c r="C100" s="4" t="s">
        <v>40</v>
      </c>
      <c r="D100" s="28" t="s">
        <v>23</v>
      </c>
      <c r="E100" s="3" t="s">
        <v>245</v>
      </c>
      <c r="F100" s="3">
        <v>18</v>
      </c>
    </row>
    <row r="101" spans="1:6" x14ac:dyDescent="0.25">
      <c r="C101" s="9"/>
      <c r="D101" s="28"/>
    </row>
    <row r="102" spans="1:6" x14ac:dyDescent="0.25">
      <c r="A102" s="8" t="s">
        <v>640</v>
      </c>
      <c r="B102" s="2"/>
      <c r="D102" s="11" t="s">
        <v>25</v>
      </c>
      <c r="E102" s="11" t="s">
        <v>299</v>
      </c>
      <c r="F102" s="11" t="s">
        <v>239</v>
      </c>
    </row>
    <row r="103" spans="1:6" x14ac:dyDescent="0.25">
      <c r="A103" s="4">
        <v>1</v>
      </c>
      <c r="B103" s="48">
        <v>56</v>
      </c>
      <c r="C103" s="4" t="s">
        <v>240</v>
      </c>
      <c r="D103" s="28" t="s">
        <v>17</v>
      </c>
      <c r="E103" s="3" t="s">
        <v>251</v>
      </c>
      <c r="F103" s="3">
        <v>24</v>
      </c>
    </row>
    <row r="104" spans="1:6" x14ac:dyDescent="0.25">
      <c r="A104" s="4">
        <v>2</v>
      </c>
      <c r="B104" s="48">
        <v>49</v>
      </c>
      <c r="C104" s="4" t="s">
        <v>133</v>
      </c>
      <c r="D104" s="28" t="s">
        <v>17</v>
      </c>
      <c r="E104" s="3" t="s">
        <v>251</v>
      </c>
      <c r="F104" s="3">
        <v>24</v>
      </c>
    </row>
    <row r="105" spans="1:6" x14ac:dyDescent="0.25">
      <c r="A105" s="4">
        <v>3</v>
      </c>
      <c r="B105" s="48">
        <v>39</v>
      </c>
      <c r="C105" s="4" t="s">
        <v>116</v>
      </c>
      <c r="D105" s="28" t="s">
        <v>17</v>
      </c>
      <c r="E105" s="3" t="s">
        <v>251</v>
      </c>
      <c r="F105" s="3">
        <v>24</v>
      </c>
    </row>
    <row r="106" spans="1:6" x14ac:dyDescent="0.25">
      <c r="A106" s="4">
        <v>4</v>
      </c>
      <c r="B106" s="48">
        <v>37</v>
      </c>
      <c r="C106" s="4" t="s">
        <v>634</v>
      </c>
      <c r="D106" s="28" t="s">
        <v>17</v>
      </c>
      <c r="E106" s="3" t="s">
        <v>251</v>
      </c>
      <c r="F106" s="3">
        <v>24</v>
      </c>
    </row>
    <row r="107" spans="1:6" x14ac:dyDescent="0.25">
      <c r="A107" s="4">
        <v>5</v>
      </c>
      <c r="B107" s="48">
        <v>36</v>
      </c>
      <c r="C107" s="4" t="s">
        <v>132</v>
      </c>
      <c r="D107" s="28" t="s">
        <v>18</v>
      </c>
      <c r="E107" s="3" t="s">
        <v>232</v>
      </c>
      <c r="F107" s="3">
        <v>22</v>
      </c>
    </row>
    <row r="108" spans="1:6" x14ac:dyDescent="0.25">
      <c r="A108" s="4">
        <v>6</v>
      </c>
      <c r="B108" s="48">
        <v>35</v>
      </c>
      <c r="C108" s="4" t="s">
        <v>633</v>
      </c>
      <c r="D108" s="28" t="s">
        <v>17</v>
      </c>
      <c r="E108" s="3" t="s">
        <v>251</v>
      </c>
      <c r="F108" s="3">
        <v>24</v>
      </c>
    </row>
    <row r="109" spans="1:6" x14ac:dyDescent="0.25">
      <c r="A109" s="4">
        <v>7</v>
      </c>
      <c r="B109" s="48">
        <v>34</v>
      </c>
      <c r="C109" s="4" t="s">
        <v>512</v>
      </c>
      <c r="D109" s="28" t="s">
        <v>17</v>
      </c>
      <c r="E109" s="3" t="s">
        <v>552</v>
      </c>
      <c r="F109" s="3">
        <v>27</v>
      </c>
    </row>
    <row r="110" spans="1:6" x14ac:dyDescent="0.25">
      <c r="A110" s="4">
        <v>8</v>
      </c>
      <c r="B110" s="48">
        <v>34</v>
      </c>
      <c r="C110" s="4" t="s">
        <v>549</v>
      </c>
      <c r="D110" s="28" t="s">
        <v>17</v>
      </c>
      <c r="E110" s="3" t="s">
        <v>552</v>
      </c>
      <c r="F110" s="3">
        <v>28</v>
      </c>
    </row>
    <row r="111" spans="1:6" x14ac:dyDescent="0.25">
      <c r="A111" s="4">
        <v>9</v>
      </c>
      <c r="B111" s="48">
        <v>33</v>
      </c>
      <c r="C111" s="4" t="s">
        <v>240</v>
      </c>
      <c r="D111" s="28" t="s">
        <v>17</v>
      </c>
      <c r="E111" s="3" t="s">
        <v>250</v>
      </c>
      <c r="F111" s="3">
        <v>22</v>
      </c>
    </row>
    <row r="112" spans="1:6" x14ac:dyDescent="0.25">
      <c r="A112" s="4">
        <v>10</v>
      </c>
      <c r="B112" s="48">
        <v>33</v>
      </c>
      <c r="C112" s="4" t="s">
        <v>134</v>
      </c>
      <c r="D112" s="28" t="s">
        <v>17</v>
      </c>
      <c r="E112" s="3" t="s">
        <v>250</v>
      </c>
      <c r="F112" s="3">
        <v>24</v>
      </c>
    </row>
    <row r="113" spans="1:6" x14ac:dyDescent="0.25">
      <c r="A113" s="4">
        <v>10</v>
      </c>
      <c r="B113" s="48">
        <v>33</v>
      </c>
      <c r="C113" s="4" t="s">
        <v>633</v>
      </c>
      <c r="D113" s="28" t="s">
        <v>17</v>
      </c>
      <c r="E113" s="3" t="s">
        <v>250</v>
      </c>
      <c r="F113" s="3">
        <v>24</v>
      </c>
    </row>
    <row r="114" spans="1:6" x14ac:dyDescent="0.25">
      <c r="C114" s="9"/>
      <c r="D114" s="28"/>
    </row>
    <row r="115" spans="1:6" x14ac:dyDescent="0.25">
      <c r="A115" s="8" t="s">
        <v>641</v>
      </c>
      <c r="B115" s="2"/>
      <c r="D115" s="11" t="s">
        <v>25</v>
      </c>
      <c r="E115" s="11" t="s">
        <v>299</v>
      </c>
      <c r="F115" s="11" t="s">
        <v>239</v>
      </c>
    </row>
    <row r="116" spans="1:6" x14ac:dyDescent="0.25">
      <c r="A116" s="67">
        <f>_xlfn.RANK.EQ(B116,$B$116:$B$126)</f>
        <v>1</v>
      </c>
      <c r="B116" s="66">
        <v>159</v>
      </c>
      <c r="C116" s="2" t="s">
        <v>898</v>
      </c>
      <c r="D116" s="11" t="s">
        <v>23</v>
      </c>
      <c r="E116" s="5" t="s">
        <v>939</v>
      </c>
      <c r="F116" s="5">
        <v>28</v>
      </c>
    </row>
    <row r="117" spans="1:6" x14ac:dyDescent="0.25">
      <c r="A117" s="67">
        <f t="shared" ref="A117:A125" si="5">_xlfn.RANK.EQ(B117,$B$116:$B$126)</f>
        <v>2</v>
      </c>
      <c r="B117" s="3">
        <v>144</v>
      </c>
      <c r="C117" s="4" t="s">
        <v>539</v>
      </c>
      <c r="D117" s="28" t="s">
        <v>21</v>
      </c>
      <c r="E117" s="3" t="s">
        <v>232</v>
      </c>
      <c r="F117" s="3">
        <v>28</v>
      </c>
    </row>
    <row r="118" spans="1:6" x14ac:dyDescent="0.25">
      <c r="A118" s="67">
        <f t="shared" si="5"/>
        <v>3</v>
      </c>
      <c r="B118" s="3">
        <v>141</v>
      </c>
      <c r="C118" s="4" t="s">
        <v>134</v>
      </c>
      <c r="D118" s="28" t="s">
        <v>17</v>
      </c>
      <c r="E118" s="3" t="s">
        <v>250</v>
      </c>
      <c r="F118" s="3">
        <v>24</v>
      </c>
    </row>
    <row r="119" spans="1:6" x14ac:dyDescent="0.25">
      <c r="A119" s="67">
        <f t="shared" si="5"/>
        <v>3</v>
      </c>
      <c r="B119" s="3">
        <v>141</v>
      </c>
      <c r="C119" s="4" t="s">
        <v>255</v>
      </c>
      <c r="D119" s="28" t="s">
        <v>18</v>
      </c>
      <c r="E119" s="3" t="s">
        <v>246</v>
      </c>
      <c r="F119" s="3">
        <v>28</v>
      </c>
    </row>
    <row r="120" spans="1:6" x14ac:dyDescent="0.25">
      <c r="A120" s="67">
        <f t="shared" si="5"/>
        <v>5</v>
      </c>
      <c r="B120" s="3">
        <v>131</v>
      </c>
      <c r="C120" s="4" t="s">
        <v>274</v>
      </c>
      <c r="D120" s="28" t="s">
        <v>20</v>
      </c>
      <c r="E120" s="3" t="s">
        <v>267</v>
      </c>
      <c r="F120" s="3">
        <v>28</v>
      </c>
    </row>
    <row r="121" spans="1:6" x14ac:dyDescent="0.25">
      <c r="A121" s="67">
        <f t="shared" si="5"/>
        <v>6</v>
      </c>
      <c r="B121" s="3">
        <v>129</v>
      </c>
      <c r="C121" s="4" t="s">
        <v>240</v>
      </c>
      <c r="D121" s="28" t="s">
        <v>17</v>
      </c>
      <c r="E121" s="3" t="s">
        <v>250</v>
      </c>
      <c r="F121" s="3">
        <v>22</v>
      </c>
    </row>
    <row r="122" spans="1:6" x14ac:dyDescent="0.25">
      <c r="A122" s="67">
        <f t="shared" si="5"/>
        <v>7</v>
      </c>
      <c r="B122" s="3">
        <v>128</v>
      </c>
      <c r="C122" s="4" t="s">
        <v>275</v>
      </c>
      <c r="D122" s="28" t="s">
        <v>21</v>
      </c>
      <c r="E122" s="3" t="s">
        <v>246</v>
      </c>
      <c r="F122" s="3">
        <v>28</v>
      </c>
    </row>
    <row r="123" spans="1:6" x14ac:dyDescent="0.25">
      <c r="A123" s="67">
        <f t="shared" si="5"/>
        <v>7</v>
      </c>
      <c r="B123" s="3">
        <v>128</v>
      </c>
      <c r="C123" s="4" t="s">
        <v>275</v>
      </c>
      <c r="D123" s="28" t="s">
        <v>21</v>
      </c>
      <c r="E123" s="3" t="s">
        <v>495</v>
      </c>
      <c r="F123" s="3">
        <v>28</v>
      </c>
    </row>
    <row r="124" spans="1:6" x14ac:dyDescent="0.25">
      <c r="A124" s="67">
        <f t="shared" si="5"/>
        <v>9</v>
      </c>
      <c r="B124" s="3">
        <v>127</v>
      </c>
      <c r="C124" s="4" t="s">
        <v>539</v>
      </c>
      <c r="D124" s="28" t="s">
        <v>21</v>
      </c>
      <c r="E124" s="3" t="s">
        <v>247</v>
      </c>
      <c r="F124" s="3">
        <v>24</v>
      </c>
    </row>
    <row r="125" spans="1:6" x14ac:dyDescent="0.25">
      <c r="A125" s="67">
        <f t="shared" si="5"/>
        <v>9</v>
      </c>
      <c r="B125" s="3">
        <v>127</v>
      </c>
      <c r="C125" s="9" t="s">
        <v>228</v>
      </c>
      <c r="D125" s="28" t="s">
        <v>22</v>
      </c>
      <c r="E125" s="3" t="s">
        <v>495</v>
      </c>
      <c r="F125" s="3">
        <v>26</v>
      </c>
    </row>
    <row r="126" spans="1:6" x14ac:dyDescent="0.25">
      <c r="A126" s="4"/>
      <c r="B126" s="3">
        <v>120</v>
      </c>
      <c r="C126" s="9" t="s">
        <v>646</v>
      </c>
      <c r="D126" s="28" t="s">
        <v>18</v>
      </c>
      <c r="E126" s="3" t="s">
        <v>248</v>
      </c>
      <c r="F126" s="3">
        <v>28</v>
      </c>
    </row>
    <row r="127" spans="1:6" x14ac:dyDescent="0.25">
      <c r="D127" s="49"/>
    </row>
    <row r="128" spans="1:6" ht="15.75" x14ac:dyDescent="0.25">
      <c r="A128" s="17" t="s">
        <v>276</v>
      </c>
      <c r="B128" s="17"/>
      <c r="D128" s="28"/>
    </row>
    <row r="129" spans="1:8" x14ac:dyDescent="0.25">
      <c r="A129" s="8" t="s">
        <v>621</v>
      </c>
      <c r="B129" s="8"/>
      <c r="D129" s="11" t="s">
        <v>25</v>
      </c>
      <c r="E129" s="11" t="s">
        <v>299</v>
      </c>
      <c r="F129" s="11" t="s">
        <v>239</v>
      </c>
    </row>
    <row r="130" spans="1:8" x14ac:dyDescent="0.25">
      <c r="A130" s="4">
        <v>1</v>
      </c>
      <c r="B130" s="18">
        <v>69.261805555555554</v>
      </c>
      <c r="C130" s="4" t="s">
        <v>283</v>
      </c>
      <c r="D130" s="28" t="s">
        <v>19</v>
      </c>
      <c r="E130" s="3" t="s">
        <v>248</v>
      </c>
      <c r="F130" s="28">
        <v>28</v>
      </c>
      <c r="H130" s="4"/>
    </row>
    <row r="131" spans="1:8" x14ac:dyDescent="0.25">
      <c r="A131" s="4">
        <v>2</v>
      </c>
      <c r="B131" s="18">
        <v>67.795833333333334</v>
      </c>
      <c r="C131" s="4" t="s">
        <v>286</v>
      </c>
      <c r="D131" s="28" t="s">
        <v>17</v>
      </c>
      <c r="E131" s="3" t="s">
        <v>248</v>
      </c>
      <c r="F131" s="28">
        <v>27</v>
      </c>
      <c r="H131" s="4"/>
    </row>
    <row r="132" spans="1:8" x14ac:dyDescent="0.25">
      <c r="A132" s="4">
        <v>3</v>
      </c>
      <c r="B132" s="18">
        <v>65.707638888888894</v>
      </c>
      <c r="C132" s="4" t="s">
        <v>282</v>
      </c>
      <c r="D132" s="28" t="s">
        <v>22</v>
      </c>
      <c r="E132" s="3" t="s">
        <v>248</v>
      </c>
      <c r="F132" s="28">
        <v>26</v>
      </c>
      <c r="H132" s="4"/>
    </row>
    <row r="133" spans="1:8" x14ac:dyDescent="0.25">
      <c r="A133" s="4">
        <v>4</v>
      </c>
      <c r="B133" s="18">
        <v>64.706249999999997</v>
      </c>
      <c r="C133" s="4" t="s">
        <v>352</v>
      </c>
      <c r="D133" s="28" t="s">
        <v>19</v>
      </c>
      <c r="E133" s="3" t="s">
        <v>648</v>
      </c>
      <c r="F133" s="28">
        <v>26</v>
      </c>
      <c r="H133" s="4"/>
    </row>
    <row r="134" spans="1:8" x14ac:dyDescent="0.25">
      <c r="A134" s="4">
        <v>5</v>
      </c>
      <c r="B134" s="18">
        <v>63.74861111111111</v>
      </c>
      <c r="C134" s="4" t="s">
        <v>514</v>
      </c>
      <c r="D134" s="28" t="s">
        <v>18</v>
      </c>
      <c r="E134" s="3" t="s">
        <v>648</v>
      </c>
      <c r="F134" s="28">
        <v>25</v>
      </c>
      <c r="H134" s="4"/>
    </row>
    <row r="135" spans="1:8" x14ac:dyDescent="0.25">
      <c r="A135" s="4">
        <v>6</v>
      </c>
      <c r="B135" s="64">
        <v>63.635416666666664</v>
      </c>
      <c r="C135" s="2" t="s">
        <v>925</v>
      </c>
      <c r="D135" s="11" t="s">
        <v>18</v>
      </c>
      <c r="E135" s="5" t="s">
        <v>865</v>
      </c>
      <c r="F135" s="11">
        <v>26</v>
      </c>
      <c r="H135" s="4"/>
    </row>
    <row r="136" spans="1:8" x14ac:dyDescent="0.25">
      <c r="A136" s="4">
        <v>7</v>
      </c>
      <c r="B136" s="18">
        <v>63.617361111111109</v>
      </c>
      <c r="C136" s="4" t="s">
        <v>352</v>
      </c>
      <c r="D136" s="28" t="s">
        <v>19</v>
      </c>
      <c r="E136" s="3" t="s">
        <v>246</v>
      </c>
      <c r="F136" s="28">
        <v>25</v>
      </c>
      <c r="H136" s="4"/>
    </row>
    <row r="137" spans="1:8" x14ac:dyDescent="0.25">
      <c r="A137" s="4">
        <v>8</v>
      </c>
      <c r="B137" s="18">
        <v>63.179861111111109</v>
      </c>
      <c r="C137" s="4" t="s">
        <v>802</v>
      </c>
      <c r="D137" s="28" t="s">
        <v>18</v>
      </c>
      <c r="E137" s="3" t="s">
        <v>777</v>
      </c>
      <c r="F137" s="28">
        <v>26</v>
      </c>
      <c r="H137" s="4"/>
    </row>
    <row r="138" spans="1:8" x14ac:dyDescent="0.25">
      <c r="A138" s="4">
        <v>9</v>
      </c>
      <c r="B138" s="18">
        <v>62.827777777777776</v>
      </c>
      <c r="C138" s="4" t="s">
        <v>283</v>
      </c>
      <c r="D138" s="28" t="s">
        <v>19</v>
      </c>
      <c r="E138" s="3" t="s">
        <v>232</v>
      </c>
      <c r="F138" s="28">
        <v>26</v>
      </c>
      <c r="H138" s="4"/>
    </row>
    <row r="139" spans="1:8" x14ac:dyDescent="0.25">
      <c r="A139" s="4">
        <v>10</v>
      </c>
      <c r="B139" s="18">
        <v>62.795138888888886</v>
      </c>
      <c r="C139" s="4" t="s">
        <v>577</v>
      </c>
      <c r="D139" s="28" t="s">
        <v>23</v>
      </c>
      <c r="E139" s="3" t="s">
        <v>648</v>
      </c>
      <c r="F139" s="28">
        <v>26</v>
      </c>
      <c r="H139" s="4"/>
    </row>
    <row r="140" spans="1:8" x14ac:dyDescent="0.25">
      <c r="D140" s="49"/>
    </row>
    <row r="141" spans="1:8" x14ac:dyDescent="0.25">
      <c r="A141" s="8" t="s">
        <v>620</v>
      </c>
      <c r="B141" s="8"/>
      <c r="D141" s="11" t="s">
        <v>25</v>
      </c>
      <c r="E141" s="11" t="s">
        <v>299</v>
      </c>
    </row>
    <row r="142" spans="1:8" x14ac:dyDescent="0.25">
      <c r="A142" s="4">
        <v>1</v>
      </c>
      <c r="B142" s="3">
        <v>28</v>
      </c>
      <c r="C142" s="4" t="s">
        <v>283</v>
      </c>
      <c r="D142" s="28" t="s">
        <v>19</v>
      </c>
      <c r="E142" s="3" t="s">
        <v>248</v>
      </c>
      <c r="F142" s="28"/>
    </row>
    <row r="143" spans="1:8" x14ac:dyDescent="0.25">
      <c r="A143" s="4">
        <v>2</v>
      </c>
      <c r="B143" s="3">
        <v>27</v>
      </c>
      <c r="C143" s="4" t="s">
        <v>286</v>
      </c>
      <c r="D143" s="28" t="s">
        <v>17</v>
      </c>
      <c r="E143" s="3" t="s">
        <v>248</v>
      </c>
    </row>
    <row r="144" spans="1:8" x14ac:dyDescent="0.25">
      <c r="A144" s="4">
        <v>3</v>
      </c>
      <c r="B144" s="3">
        <v>26</v>
      </c>
      <c r="C144" s="4" t="s">
        <v>283</v>
      </c>
      <c r="D144" s="28" t="s">
        <v>19</v>
      </c>
      <c r="E144" s="3" t="s">
        <v>232</v>
      </c>
    </row>
    <row r="145" spans="1:8" x14ac:dyDescent="0.25">
      <c r="A145" s="4">
        <v>3</v>
      </c>
      <c r="B145" s="3">
        <v>26</v>
      </c>
      <c r="C145" s="4" t="s">
        <v>282</v>
      </c>
      <c r="D145" s="28" t="s">
        <v>22</v>
      </c>
      <c r="E145" s="3" t="s">
        <v>248</v>
      </c>
    </row>
    <row r="146" spans="1:8" x14ac:dyDescent="0.25">
      <c r="A146" s="4">
        <v>3</v>
      </c>
      <c r="B146" s="3">
        <v>26</v>
      </c>
      <c r="C146" s="4" t="s">
        <v>514</v>
      </c>
      <c r="D146" s="28" t="s">
        <v>18</v>
      </c>
      <c r="E146" s="3" t="s">
        <v>495</v>
      </c>
    </row>
    <row r="147" spans="1:8" x14ac:dyDescent="0.25">
      <c r="A147" s="4">
        <v>3</v>
      </c>
      <c r="B147" s="3">
        <v>26</v>
      </c>
      <c r="C147" s="4" t="s">
        <v>352</v>
      </c>
      <c r="D147" s="28" t="s">
        <v>19</v>
      </c>
      <c r="E147" s="3" t="s">
        <v>648</v>
      </c>
    </row>
    <row r="148" spans="1:8" x14ac:dyDescent="0.25">
      <c r="A148" s="4">
        <v>3</v>
      </c>
      <c r="B148" s="3">
        <v>26</v>
      </c>
      <c r="C148" s="4" t="s">
        <v>577</v>
      </c>
      <c r="D148" s="28" t="s">
        <v>23</v>
      </c>
      <c r="E148" s="3" t="s">
        <v>648</v>
      </c>
    </row>
    <row r="149" spans="1:8" x14ac:dyDescent="0.25">
      <c r="A149" s="4">
        <v>3</v>
      </c>
      <c r="B149" s="3">
        <v>26</v>
      </c>
      <c r="C149" s="4" t="s">
        <v>802</v>
      </c>
      <c r="D149" s="28" t="s">
        <v>18</v>
      </c>
      <c r="E149" s="3" t="s">
        <v>777</v>
      </c>
    </row>
    <row r="150" spans="1:8" x14ac:dyDescent="0.25">
      <c r="A150" s="4">
        <v>3</v>
      </c>
      <c r="B150" s="56">
        <v>26</v>
      </c>
      <c r="C150" s="2" t="s">
        <v>925</v>
      </c>
      <c r="D150" s="11" t="s">
        <v>18</v>
      </c>
      <c r="E150" s="5" t="s">
        <v>865</v>
      </c>
      <c r="F150" s="11"/>
    </row>
    <row r="151" spans="1:8" x14ac:dyDescent="0.25">
      <c r="A151" s="4">
        <v>10</v>
      </c>
      <c r="B151" s="3">
        <v>25</v>
      </c>
      <c r="C151" s="4" t="s">
        <v>282</v>
      </c>
      <c r="D151" s="28" t="s">
        <v>22</v>
      </c>
      <c r="E151" s="3" t="s">
        <v>232</v>
      </c>
      <c r="F151" s="11"/>
    </row>
    <row r="152" spans="1:8" x14ac:dyDescent="0.25">
      <c r="A152" s="4">
        <v>10</v>
      </c>
      <c r="B152" s="3">
        <v>25</v>
      </c>
      <c r="C152" s="4" t="s">
        <v>427</v>
      </c>
      <c r="D152" s="28" t="s">
        <v>21</v>
      </c>
      <c r="E152" s="3" t="s">
        <v>246</v>
      </c>
      <c r="F152" s="28"/>
    </row>
    <row r="153" spans="1:8" x14ac:dyDescent="0.25">
      <c r="A153" s="4">
        <v>10</v>
      </c>
      <c r="B153" s="3">
        <v>25</v>
      </c>
      <c r="C153" s="4" t="s">
        <v>352</v>
      </c>
      <c r="D153" s="28" t="s">
        <v>19</v>
      </c>
      <c r="E153" s="3" t="s">
        <v>246</v>
      </c>
      <c r="F153" s="28"/>
    </row>
    <row r="154" spans="1:8" x14ac:dyDescent="0.25">
      <c r="A154" s="4">
        <v>10</v>
      </c>
      <c r="B154" s="3">
        <v>25</v>
      </c>
      <c r="C154" s="4" t="s">
        <v>514</v>
      </c>
      <c r="D154" s="28" t="s">
        <v>18</v>
      </c>
      <c r="E154" s="3" t="s">
        <v>648</v>
      </c>
      <c r="F154" s="28"/>
    </row>
    <row r="155" spans="1:8" x14ac:dyDescent="0.25">
      <c r="A155" s="4">
        <v>10</v>
      </c>
      <c r="B155" s="3">
        <v>25</v>
      </c>
      <c r="C155" s="4" t="s">
        <v>601</v>
      </c>
      <c r="D155" s="28" t="s">
        <v>17</v>
      </c>
      <c r="E155" s="3" t="s">
        <v>777</v>
      </c>
      <c r="F155" s="28"/>
    </row>
    <row r="156" spans="1:8" x14ac:dyDescent="0.25">
      <c r="D156" s="49"/>
    </row>
    <row r="157" spans="1:8" x14ac:dyDescent="0.25">
      <c r="A157" s="8" t="s">
        <v>619</v>
      </c>
      <c r="B157" s="8"/>
      <c r="D157" s="11" t="s">
        <v>25</v>
      </c>
      <c r="E157" s="11" t="s">
        <v>299</v>
      </c>
      <c r="F157" s="11"/>
    </row>
    <row r="158" spans="1:8" x14ac:dyDescent="0.25">
      <c r="A158" s="4">
        <v>1</v>
      </c>
      <c r="B158" s="3">
        <v>21</v>
      </c>
      <c r="C158" s="4" t="s">
        <v>285</v>
      </c>
      <c r="D158" s="28" t="s">
        <v>20</v>
      </c>
      <c r="E158" s="3" t="s">
        <v>251</v>
      </c>
      <c r="H158" s="4"/>
    </row>
    <row r="159" spans="1:8" x14ac:dyDescent="0.25">
      <c r="A159" s="4">
        <v>1</v>
      </c>
      <c r="B159" s="3">
        <v>21</v>
      </c>
      <c r="C159" s="4" t="s">
        <v>288</v>
      </c>
      <c r="D159" s="28" t="s">
        <v>17</v>
      </c>
      <c r="E159" s="3" t="s">
        <v>242</v>
      </c>
      <c r="H159" s="4"/>
    </row>
    <row r="160" spans="1:8" x14ac:dyDescent="0.25">
      <c r="A160" s="4">
        <v>3</v>
      </c>
      <c r="B160" s="3">
        <v>20</v>
      </c>
      <c r="C160" s="4" t="s">
        <v>286</v>
      </c>
      <c r="D160" s="28" t="s">
        <v>17</v>
      </c>
      <c r="E160" s="3" t="s">
        <v>248</v>
      </c>
      <c r="H160" s="4"/>
    </row>
    <row r="161" spans="1:8" x14ac:dyDescent="0.25">
      <c r="A161" s="4">
        <v>4</v>
      </c>
      <c r="B161" s="3">
        <v>18</v>
      </c>
      <c r="C161" s="4" t="s">
        <v>289</v>
      </c>
      <c r="D161" s="28" t="s">
        <v>18</v>
      </c>
      <c r="E161" s="3" t="s">
        <v>232</v>
      </c>
      <c r="H161" s="4"/>
    </row>
    <row r="162" spans="1:8" x14ac:dyDescent="0.25">
      <c r="A162" s="4">
        <v>4</v>
      </c>
      <c r="B162" s="3">
        <v>18</v>
      </c>
      <c r="C162" s="4" t="s">
        <v>601</v>
      </c>
      <c r="D162" s="28" t="s">
        <v>17</v>
      </c>
      <c r="E162" s="3" t="s">
        <v>777</v>
      </c>
      <c r="H162" s="4"/>
    </row>
    <row r="163" spans="1:8" x14ac:dyDescent="0.25">
      <c r="A163" s="4">
        <v>4</v>
      </c>
      <c r="B163" s="56">
        <v>18</v>
      </c>
      <c r="C163" s="2" t="s">
        <v>820</v>
      </c>
      <c r="D163" s="11" t="s">
        <v>23</v>
      </c>
      <c r="E163" s="5" t="s">
        <v>865</v>
      </c>
      <c r="H163" s="4"/>
    </row>
    <row r="164" spans="1:8" x14ac:dyDescent="0.25">
      <c r="A164" s="4">
        <v>7</v>
      </c>
      <c r="B164" s="3">
        <v>17</v>
      </c>
      <c r="C164" s="4" t="s">
        <v>288</v>
      </c>
      <c r="D164" s="28" t="s">
        <v>17</v>
      </c>
      <c r="E164" s="3" t="s">
        <v>251</v>
      </c>
      <c r="H164" s="4"/>
    </row>
    <row r="165" spans="1:8" x14ac:dyDescent="0.25">
      <c r="A165" s="4">
        <v>7</v>
      </c>
      <c r="B165" s="3">
        <v>17</v>
      </c>
      <c r="C165" s="4" t="s">
        <v>427</v>
      </c>
      <c r="D165" s="28" t="s">
        <v>21</v>
      </c>
      <c r="E165" s="3" t="s">
        <v>246</v>
      </c>
      <c r="H165" s="4"/>
    </row>
    <row r="166" spans="1:8" x14ac:dyDescent="0.25">
      <c r="A166" s="4">
        <v>7</v>
      </c>
      <c r="B166" s="3">
        <v>17</v>
      </c>
      <c r="C166" s="4" t="s">
        <v>582</v>
      </c>
      <c r="D166" s="28" t="s">
        <v>20</v>
      </c>
      <c r="E166" s="3" t="s">
        <v>552</v>
      </c>
      <c r="H166" s="4"/>
    </row>
    <row r="167" spans="1:8" x14ac:dyDescent="0.25">
      <c r="A167" s="4">
        <v>10</v>
      </c>
      <c r="B167" s="3">
        <v>16</v>
      </c>
      <c r="C167" s="4" t="s">
        <v>428</v>
      </c>
      <c r="D167" s="28" t="s">
        <v>21</v>
      </c>
      <c r="E167" s="3" t="s">
        <v>292</v>
      </c>
      <c r="F167" s="11"/>
      <c r="H167" s="4"/>
    </row>
    <row r="168" spans="1:8" x14ac:dyDescent="0.25">
      <c r="A168" s="4">
        <v>10</v>
      </c>
      <c r="B168" s="3">
        <v>16</v>
      </c>
      <c r="C168" s="4" t="s">
        <v>429</v>
      </c>
      <c r="D168" s="28" t="s">
        <v>20</v>
      </c>
      <c r="E168" s="3" t="s">
        <v>248</v>
      </c>
      <c r="H168" s="2"/>
    </row>
    <row r="169" spans="1:8" x14ac:dyDescent="0.25">
      <c r="A169" s="4">
        <v>10</v>
      </c>
      <c r="B169" s="3">
        <v>16</v>
      </c>
      <c r="C169" s="4" t="s">
        <v>514</v>
      </c>
      <c r="D169" s="28" t="s">
        <v>18</v>
      </c>
      <c r="E169" s="3" t="s">
        <v>648</v>
      </c>
      <c r="H169" s="2"/>
    </row>
    <row r="170" spans="1:8" x14ac:dyDescent="0.25">
      <c r="A170" s="4">
        <v>10</v>
      </c>
      <c r="B170" s="66">
        <v>16</v>
      </c>
      <c r="C170" s="2" t="s">
        <v>820</v>
      </c>
      <c r="D170" s="11" t="s">
        <v>23</v>
      </c>
      <c r="E170" s="5" t="s">
        <v>939</v>
      </c>
      <c r="H170" s="2"/>
    </row>
    <row r="171" spans="1:8" x14ac:dyDescent="0.25">
      <c r="D171" s="28"/>
    </row>
    <row r="172" spans="1:8" x14ac:dyDescent="0.25">
      <c r="A172" s="8" t="s">
        <v>618</v>
      </c>
      <c r="B172" s="8"/>
      <c r="D172" s="11" t="s">
        <v>25</v>
      </c>
      <c r="E172" s="11" t="s">
        <v>299</v>
      </c>
      <c r="F172" s="11"/>
    </row>
    <row r="173" spans="1:8" x14ac:dyDescent="0.25">
      <c r="A173" s="4">
        <v>1</v>
      </c>
      <c r="B173" s="3">
        <v>22</v>
      </c>
      <c r="C173" s="4" t="s">
        <v>283</v>
      </c>
      <c r="D173" s="28" t="s">
        <v>19</v>
      </c>
      <c r="E173" s="3" t="s">
        <v>248</v>
      </c>
      <c r="H173" s="4"/>
    </row>
    <row r="174" spans="1:8" x14ac:dyDescent="0.25">
      <c r="A174" s="4">
        <v>2</v>
      </c>
      <c r="B174" s="3">
        <v>20</v>
      </c>
      <c r="C174" s="4" t="s">
        <v>352</v>
      </c>
      <c r="D174" s="28" t="s">
        <v>19</v>
      </c>
      <c r="E174" s="3" t="s">
        <v>495</v>
      </c>
      <c r="H174" s="4"/>
    </row>
    <row r="175" spans="1:8" x14ac:dyDescent="0.25">
      <c r="A175" s="4">
        <v>3</v>
      </c>
      <c r="B175" s="3">
        <v>18</v>
      </c>
      <c r="C175" s="4" t="s">
        <v>352</v>
      </c>
      <c r="D175" s="28" t="s">
        <v>19</v>
      </c>
      <c r="E175" s="3" t="s">
        <v>233</v>
      </c>
      <c r="H175" s="2"/>
    </row>
    <row r="176" spans="1:8" x14ac:dyDescent="0.25">
      <c r="A176" s="4">
        <v>3</v>
      </c>
      <c r="B176" s="3">
        <v>18</v>
      </c>
      <c r="C176" s="4" t="s">
        <v>514</v>
      </c>
      <c r="D176" s="28" t="s">
        <v>18</v>
      </c>
      <c r="E176" s="3" t="s">
        <v>495</v>
      </c>
      <c r="H176" s="4"/>
    </row>
    <row r="177" spans="1:8" x14ac:dyDescent="0.25">
      <c r="A177" s="4">
        <v>3</v>
      </c>
      <c r="B177" s="3">
        <v>18</v>
      </c>
      <c r="C177" s="4" t="s">
        <v>514</v>
      </c>
      <c r="D177" s="28" t="s">
        <v>18</v>
      </c>
      <c r="E177" s="3" t="s">
        <v>552</v>
      </c>
      <c r="H177" s="4"/>
    </row>
    <row r="178" spans="1:8" x14ac:dyDescent="0.25">
      <c r="A178" s="4">
        <v>3</v>
      </c>
      <c r="B178" s="3">
        <v>18</v>
      </c>
      <c r="C178" s="4" t="s">
        <v>803</v>
      </c>
      <c r="D178" s="28" t="s">
        <v>810</v>
      </c>
      <c r="E178" s="3" t="s">
        <v>830</v>
      </c>
      <c r="F178" s="3"/>
      <c r="H178" s="4"/>
    </row>
    <row r="179" spans="1:8" x14ac:dyDescent="0.25">
      <c r="A179" s="4">
        <v>3</v>
      </c>
      <c r="B179" s="56">
        <v>18</v>
      </c>
      <c r="C179" s="2" t="s">
        <v>925</v>
      </c>
      <c r="D179" s="11" t="s">
        <v>18</v>
      </c>
      <c r="E179" s="5" t="s">
        <v>865</v>
      </c>
      <c r="H179" s="4"/>
    </row>
    <row r="180" spans="1:8" x14ac:dyDescent="0.25">
      <c r="A180" s="4">
        <v>8</v>
      </c>
      <c r="B180" s="3">
        <v>17</v>
      </c>
      <c r="C180" s="4" t="s">
        <v>293</v>
      </c>
      <c r="D180" s="28" t="s">
        <v>21</v>
      </c>
      <c r="E180" s="3" t="s">
        <v>251</v>
      </c>
      <c r="H180" s="4"/>
    </row>
    <row r="181" spans="1:8" x14ac:dyDescent="0.25">
      <c r="A181" s="4">
        <v>8</v>
      </c>
      <c r="B181" s="3">
        <v>17</v>
      </c>
      <c r="C181" s="4" t="s">
        <v>430</v>
      </c>
      <c r="D181" s="28" t="s">
        <v>19</v>
      </c>
      <c r="E181" s="3" t="s">
        <v>242</v>
      </c>
      <c r="F181" s="11"/>
      <c r="H181" s="4"/>
    </row>
    <row r="182" spans="1:8" x14ac:dyDescent="0.25">
      <c r="A182" s="4">
        <v>8</v>
      </c>
      <c r="B182" s="3">
        <v>17</v>
      </c>
      <c r="C182" s="4" t="s">
        <v>352</v>
      </c>
      <c r="D182" s="28" t="s">
        <v>19</v>
      </c>
      <c r="E182" s="3" t="s">
        <v>552</v>
      </c>
      <c r="H182" s="4"/>
    </row>
    <row r="183" spans="1:8" x14ac:dyDescent="0.25">
      <c r="A183" s="4">
        <v>8</v>
      </c>
      <c r="B183" s="3">
        <v>17</v>
      </c>
      <c r="C183" s="4" t="s">
        <v>352</v>
      </c>
      <c r="D183" s="28" t="s">
        <v>19</v>
      </c>
      <c r="E183" s="3" t="s">
        <v>648</v>
      </c>
      <c r="H183" s="4"/>
    </row>
    <row r="184" spans="1:8" x14ac:dyDescent="0.25">
      <c r="A184" s="4">
        <v>8</v>
      </c>
      <c r="B184" s="3">
        <v>17</v>
      </c>
      <c r="C184" s="4" t="s">
        <v>803</v>
      </c>
      <c r="D184" s="28" t="s">
        <v>810</v>
      </c>
      <c r="E184" s="3" t="s">
        <v>777</v>
      </c>
      <c r="H184" s="4"/>
    </row>
    <row r="185" spans="1:8" x14ac:dyDescent="0.25">
      <c r="D185" s="28"/>
    </row>
    <row r="186" spans="1:8" x14ac:dyDescent="0.25">
      <c r="A186" s="8" t="s">
        <v>622</v>
      </c>
      <c r="B186" s="8"/>
      <c r="D186" s="11" t="s">
        <v>25</v>
      </c>
      <c r="E186" s="11" t="s">
        <v>299</v>
      </c>
      <c r="F186" s="11"/>
    </row>
    <row r="187" spans="1:8" x14ac:dyDescent="0.25">
      <c r="A187" s="4">
        <v>1</v>
      </c>
      <c r="B187" s="3">
        <v>10</v>
      </c>
      <c r="C187" s="4" t="s">
        <v>286</v>
      </c>
      <c r="D187" s="28" t="s">
        <v>17</v>
      </c>
      <c r="E187" s="3" t="s">
        <v>248</v>
      </c>
      <c r="H187" s="4"/>
    </row>
    <row r="188" spans="1:8" x14ac:dyDescent="0.25">
      <c r="A188" s="4">
        <v>2</v>
      </c>
      <c r="B188" s="3">
        <v>9</v>
      </c>
      <c r="C188" s="4" t="s">
        <v>295</v>
      </c>
      <c r="D188" s="28" t="s">
        <v>17</v>
      </c>
      <c r="E188" s="3" t="s">
        <v>292</v>
      </c>
      <c r="H188" s="4"/>
    </row>
    <row r="189" spans="1:8" x14ac:dyDescent="0.25">
      <c r="A189" s="4">
        <v>2</v>
      </c>
      <c r="B189" s="3">
        <v>9</v>
      </c>
      <c r="C189" s="4" t="s">
        <v>513</v>
      </c>
      <c r="D189" s="28" t="s">
        <v>22</v>
      </c>
      <c r="E189" s="3" t="s">
        <v>495</v>
      </c>
      <c r="H189" s="4"/>
    </row>
    <row r="190" spans="1:8" x14ac:dyDescent="0.25">
      <c r="A190" s="4">
        <v>4</v>
      </c>
      <c r="B190" s="3">
        <v>8</v>
      </c>
      <c r="C190" s="4" t="s">
        <v>286</v>
      </c>
      <c r="D190" s="28" t="s">
        <v>17</v>
      </c>
      <c r="E190" s="3" t="s">
        <v>246</v>
      </c>
      <c r="H190" s="4"/>
    </row>
    <row r="191" spans="1:8" x14ac:dyDescent="0.25">
      <c r="A191" s="4">
        <v>5</v>
      </c>
      <c r="B191" s="3">
        <v>7</v>
      </c>
      <c r="C191" s="4" t="s">
        <v>285</v>
      </c>
      <c r="D191" s="28" t="s">
        <v>17</v>
      </c>
      <c r="E191" s="3" t="s">
        <v>251</v>
      </c>
      <c r="H191" s="4"/>
    </row>
    <row r="192" spans="1:8" x14ac:dyDescent="0.25">
      <c r="A192" s="4">
        <v>5</v>
      </c>
      <c r="B192" s="3">
        <v>7</v>
      </c>
      <c r="C192" s="4" t="s">
        <v>288</v>
      </c>
      <c r="D192" s="28" t="s">
        <v>17</v>
      </c>
      <c r="E192" s="3" t="s">
        <v>242</v>
      </c>
      <c r="H192" s="4"/>
    </row>
    <row r="193" spans="1:8" x14ac:dyDescent="0.25">
      <c r="A193" s="4">
        <v>5</v>
      </c>
      <c r="B193" s="3">
        <v>7</v>
      </c>
      <c r="C193" s="4" t="s">
        <v>286</v>
      </c>
      <c r="D193" s="28" t="s">
        <v>17</v>
      </c>
      <c r="E193" s="3" t="s">
        <v>267</v>
      </c>
      <c r="H193" s="4"/>
    </row>
    <row r="194" spans="1:8" x14ac:dyDescent="0.25">
      <c r="A194" s="4">
        <v>5</v>
      </c>
      <c r="B194" s="3">
        <v>7</v>
      </c>
      <c r="C194" s="4" t="s">
        <v>551</v>
      </c>
      <c r="D194" s="28" t="s">
        <v>21</v>
      </c>
      <c r="E194" s="3" t="s">
        <v>648</v>
      </c>
      <c r="F194" s="5"/>
      <c r="H194" s="4"/>
    </row>
    <row r="195" spans="1:8" x14ac:dyDescent="0.25">
      <c r="A195" s="4">
        <v>5</v>
      </c>
      <c r="B195" s="3">
        <v>7</v>
      </c>
      <c r="C195" s="4" t="s">
        <v>802</v>
      </c>
      <c r="D195" s="28" t="s">
        <v>18</v>
      </c>
      <c r="E195" s="3" t="s">
        <v>777</v>
      </c>
      <c r="F195" s="5"/>
      <c r="H195" s="4"/>
    </row>
    <row r="196" spans="1:8" x14ac:dyDescent="0.25">
      <c r="A196" s="4">
        <v>5</v>
      </c>
      <c r="B196" s="56">
        <v>7</v>
      </c>
      <c r="C196" s="2" t="s">
        <v>890</v>
      </c>
      <c r="D196" s="11" t="s">
        <v>17</v>
      </c>
      <c r="E196" s="5" t="s">
        <v>865</v>
      </c>
      <c r="F196" s="5"/>
      <c r="H196" s="4"/>
    </row>
    <row r="197" spans="1:8" x14ac:dyDescent="0.25">
      <c r="D197" s="9"/>
    </row>
    <row r="198" spans="1:8" x14ac:dyDescent="0.25">
      <c r="A198" s="8" t="s">
        <v>301</v>
      </c>
      <c r="B198" s="8"/>
      <c r="D198" s="9"/>
    </row>
    <row r="199" spans="1:8" x14ac:dyDescent="0.25">
      <c r="A199" s="4">
        <v>1</v>
      </c>
      <c r="B199" s="3">
        <v>5</v>
      </c>
      <c r="C199" s="4" t="s">
        <v>286</v>
      </c>
      <c r="D199" s="9" t="s">
        <v>17</v>
      </c>
      <c r="E199" s="3" t="s">
        <v>267</v>
      </c>
      <c r="F199" s="9" t="s">
        <v>302</v>
      </c>
    </row>
    <row r="200" spans="1:8" x14ac:dyDescent="0.25">
      <c r="A200" s="4">
        <v>2</v>
      </c>
      <c r="B200" s="3">
        <v>4</v>
      </c>
      <c r="C200" s="4" t="s">
        <v>295</v>
      </c>
      <c r="D200" s="9" t="s">
        <v>17</v>
      </c>
      <c r="E200" s="3" t="s">
        <v>292</v>
      </c>
    </row>
    <row r="201" spans="1:8" x14ac:dyDescent="0.25">
      <c r="D201" s="9"/>
    </row>
    <row r="202" spans="1:8" x14ac:dyDescent="0.25">
      <c r="A202" s="8" t="s">
        <v>303</v>
      </c>
      <c r="B202" s="8"/>
      <c r="D202" s="9"/>
    </row>
    <row r="203" spans="1:8" x14ac:dyDescent="0.25">
      <c r="A203" s="4">
        <v>1</v>
      </c>
      <c r="B203" s="18">
        <v>14.637500000000001</v>
      </c>
      <c r="C203" s="4" t="s">
        <v>286</v>
      </c>
      <c r="D203" s="9" t="s">
        <v>17</v>
      </c>
      <c r="E203" s="3" t="s">
        <v>267</v>
      </c>
      <c r="F203" s="9" t="s">
        <v>450</v>
      </c>
    </row>
    <row r="204" spans="1:8" x14ac:dyDescent="0.25">
      <c r="A204" s="4">
        <v>2</v>
      </c>
      <c r="B204" s="18">
        <v>13.84513888888889</v>
      </c>
      <c r="C204" s="4" t="s">
        <v>569</v>
      </c>
      <c r="D204" s="9" t="s">
        <v>17</v>
      </c>
      <c r="E204" s="3" t="s">
        <v>552</v>
      </c>
      <c r="F204" s="9" t="s">
        <v>568</v>
      </c>
    </row>
    <row r="205" spans="1:8" x14ac:dyDescent="0.25">
      <c r="A205" s="4"/>
      <c r="B205" s="39"/>
      <c r="C205" s="40" t="s">
        <v>570</v>
      </c>
      <c r="D205" s="8"/>
      <c r="E205" s="5"/>
      <c r="F205" s="9"/>
    </row>
    <row r="206" spans="1:8" x14ac:dyDescent="0.25">
      <c r="A206" s="4">
        <v>3</v>
      </c>
      <c r="B206" s="18">
        <v>12.370833333333332</v>
      </c>
      <c r="C206" s="4" t="s">
        <v>295</v>
      </c>
      <c r="D206" s="9" t="s">
        <v>17</v>
      </c>
      <c r="E206" s="3" t="s">
        <v>292</v>
      </c>
      <c r="F206" s="9"/>
    </row>
    <row r="207" spans="1:8" x14ac:dyDescent="0.25">
      <c r="A207" s="4">
        <v>4</v>
      </c>
      <c r="B207" s="64">
        <v>12.033333333333333</v>
      </c>
      <c r="C207" s="2" t="s">
        <v>890</v>
      </c>
      <c r="D207" s="8" t="s">
        <v>17</v>
      </c>
      <c r="E207" s="5" t="s">
        <v>865</v>
      </c>
      <c r="F207" s="8" t="s">
        <v>932</v>
      </c>
    </row>
    <row r="208" spans="1:8" x14ac:dyDescent="0.25">
      <c r="A208" s="4">
        <v>5</v>
      </c>
      <c r="B208" s="18">
        <v>11.403472222222222</v>
      </c>
      <c r="C208" s="4" t="s">
        <v>513</v>
      </c>
      <c r="D208" s="9" t="s">
        <v>22</v>
      </c>
      <c r="E208" s="3" t="s">
        <v>495</v>
      </c>
      <c r="F208" s="9" t="s">
        <v>516</v>
      </c>
    </row>
    <row r="209" spans="1:6" x14ac:dyDescent="0.25">
      <c r="A209" s="4"/>
      <c r="B209" s="18">
        <v>10.237499999999999</v>
      </c>
      <c r="C209" s="4" t="s">
        <v>431</v>
      </c>
      <c r="D209" s="9" t="s">
        <v>17</v>
      </c>
      <c r="E209" s="3" t="s">
        <v>245</v>
      </c>
      <c r="F209" s="9" t="s">
        <v>451</v>
      </c>
    </row>
    <row r="210" spans="1:6" x14ac:dyDescent="0.25">
      <c r="A210" s="4"/>
      <c r="B210" s="18"/>
      <c r="C210" s="4"/>
      <c r="D210" s="9"/>
      <c r="E210" s="3"/>
      <c r="F210" s="9"/>
    </row>
    <row r="211" spans="1:6" x14ac:dyDescent="0.25">
      <c r="A211" s="8" t="s">
        <v>609</v>
      </c>
      <c r="B211" s="8"/>
      <c r="D211" s="11" t="s">
        <v>25</v>
      </c>
      <c r="E211" s="11" t="s">
        <v>299</v>
      </c>
      <c r="F211" s="9"/>
    </row>
    <row r="212" spans="1:6" x14ac:dyDescent="0.25">
      <c r="A212" s="4">
        <v>1</v>
      </c>
      <c r="B212" s="3">
        <v>902</v>
      </c>
      <c r="C212" s="4" t="s">
        <v>283</v>
      </c>
      <c r="D212" s="28" t="s">
        <v>19</v>
      </c>
      <c r="E212" s="3" t="s">
        <v>248</v>
      </c>
      <c r="F212" s="9"/>
    </row>
    <row r="213" spans="1:6" x14ac:dyDescent="0.25">
      <c r="A213" s="4">
        <v>2</v>
      </c>
      <c r="B213" s="3">
        <v>806</v>
      </c>
      <c r="C213" s="4" t="s">
        <v>352</v>
      </c>
      <c r="D213" s="28" t="s">
        <v>19</v>
      </c>
      <c r="E213" s="3" t="s">
        <v>552</v>
      </c>
      <c r="F213" s="9"/>
    </row>
    <row r="214" spans="1:6" x14ac:dyDescent="0.25">
      <c r="A214" s="4">
        <v>3</v>
      </c>
      <c r="B214" s="3">
        <v>791</v>
      </c>
      <c r="C214" s="4" t="s">
        <v>514</v>
      </c>
      <c r="D214" s="28" t="s">
        <v>18</v>
      </c>
      <c r="E214" s="3" t="s">
        <v>495</v>
      </c>
      <c r="F214" s="9"/>
    </row>
    <row r="215" spans="1:6" x14ac:dyDescent="0.25">
      <c r="A215" s="4">
        <v>4</v>
      </c>
      <c r="B215" s="3">
        <v>776</v>
      </c>
      <c r="C215" s="4" t="s">
        <v>352</v>
      </c>
      <c r="D215" s="28" t="s">
        <v>19</v>
      </c>
      <c r="E215" s="3" t="s">
        <v>495</v>
      </c>
      <c r="F215" s="9"/>
    </row>
    <row r="216" spans="1:6" x14ac:dyDescent="0.25">
      <c r="A216" s="4">
        <v>5</v>
      </c>
      <c r="B216" s="3">
        <v>762</v>
      </c>
      <c r="C216" s="4" t="s">
        <v>352</v>
      </c>
      <c r="D216" s="28" t="s">
        <v>19</v>
      </c>
      <c r="E216" s="3" t="s">
        <v>233</v>
      </c>
      <c r="F216" s="9"/>
    </row>
    <row r="217" spans="1:6" x14ac:dyDescent="0.25">
      <c r="A217" s="4">
        <v>6</v>
      </c>
      <c r="B217" s="3">
        <v>741</v>
      </c>
      <c r="C217" s="4" t="s">
        <v>352</v>
      </c>
      <c r="D217" s="28" t="s">
        <v>19</v>
      </c>
      <c r="E217" s="3" t="s">
        <v>246</v>
      </c>
      <c r="F217" s="9"/>
    </row>
    <row r="218" spans="1:6" x14ac:dyDescent="0.25">
      <c r="A218" s="4">
        <v>7</v>
      </c>
      <c r="B218" s="3">
        <f>804-65</f>
        <v>739</v>
      </c>
      <c r="C218" s="4" t="s">
        <v>352</v>
      </c>
      <c r="D218" s="28" t="s">
        <v>19</v>
      </c>
      <c r="E218" s="3" t="s">
        <v>648</v>
      </c>
      <c r="F218" s="9"/>
    </row>
    <row r="219" spans="1:6" x14ac:dyDescent="0.25">
      <c r="A219" s="4">
        <v>8</v>
      </c>
      <c r="B219" s="3">
        <v>731</v>
      </c>
      <c r="C219" s="4" t="s">
        <v>282</v>
      </c>
      <c r="D219" s="28" t="s">
        <v>22</v>
      </c>
      <c r="E219" s="3" t="s">
        <v>248</v>
      </c>
      <c r="F219" s="9"/>
    </row>
    <row r="220" spans="1:6" x14ac:dyDescent="0.25">
      <c r="A220" s="4">
        <v>9</v>
      </c>
      <c r="B220" s="3">
        <v>694</v>
      </c>
      <c r="C220" s="4" t="s">
        <v>514</v>
      </c>
      <c r="D220" s="28" t="s">
        <v>18</v>
      </c>
      <c r="E220" s="3" t="s">
        <v>552</v>
      </c>
      <c r="F220" s="9"/>
    </row>
    <row r="221" spans="1:6" x14ac:dyDescent="0.25">
      <c r="A221" s="4">
        <v>10</v>
      </c>
      <c r="B221" s="3">
        <v>691</v>
      </c>
      <c r="C221" s="4" t="s">
        <v>284</v>
      </c>
      <c r="D221" s="28" t="s">
        <v>23</v>
      </c>
      <c r="E221" s="3" t="s">
        <v>251</v>
      </c>
      <c r="F221" s="9"/>
    </row>
    <row r="223" spans="1:6" ht="15.75" x14ac:dyDescent="0.25">
      <c r="A223" s="17" t="s">
        <v>25</v>
      </c>
      <c r="B223" s="17"/>
    </row>
    <row r="224" spans="1:6" x14ac:dyDescent="0.25">
      <c r="A224" s="8" t="s">
        <v>310</v>
      </c>
      <c r="B224" s="8"/>
    </row>
    <row r="225" spans="1:7" x14ac:dyDescent="0.25">
      <c r="A225" s="29" t="s">
        <v>813</v>
      </c>
      <c r="B225" s="29"/>
    </row>
    <row r="226" spans="1:7" x14ac:dyDescent="0.25">
      <c r="A226" s="29"/>
      <c r="B226" s="29"/>
      <c r="D226" s="5" t="s">
        <v>299</v>
      </c>
      <c r="E226" s="5" t="s">
        <v>239</v>
      </c>
    </row>
    <row r="227" spans="1:7" x14ac:dyDescent="0.25">
      <c r="A227" s="67">
        <f>_xlfn.RANK.EQ(B227,$B$227:$B$239)</f>
        <v>1</v>
      </c>
      <c r="B227" s="66">
        <v>52</v>
      </c>
      <c r="C227" s="2" t="s">
        <v>432</v>
      </c>
      <c r="D227" s="5" t="s">
        <v>939</v>
      </c>
      <c r="E227" s="5">
        <v>28</v>
      </c>
      <c r="G227" s="4"/>
    </row>
    <row r="228" spans="1:7" x14ac:dyDescent="0.25">
      <c r="A228" s="67">
        <f t="shared" ref="A228:A239" si="6">_xlfn.RANK.EQ(B228,$B$227:$B$239)</f>
        <v>2</v>
      </c>
      <c r="B228" s="3">
        <v>51</v>
      </c>
      <c r="C228" s="4" t="s">
        <v>432</v>
      </c>
      <c r="D228" s="3" t="s">
        <v>830</v>
      </c>
      <c r="E228" s="28">
        <v>28</v>
      </c>
      <c r="G228" s="4"/>
    </row>
    <row r="229" spans="1:7" x14ac:dyDescent="0.25">
      <c r="A229" s="67">
        <f t="shared" si="6"/>
        <v>2</v>
      </c>
      <c r="B229" s="56">
        <v>51</v>
      </c>
      <c r="C229" s="2" t="s">
        <v>432</v>
      </c>
      <c r="D229" s="5" t="s">
        <v>865</v>
      </c>
      <c r="E229" s="5">
        <v>28</v>
      </c>
      <c r="G229" s="4"/>
    </row>
    <row r="230" spans="1:7" x14ac:dyDescent="0.25">
      <c r="A230" s="67">
        <f t="shared" si="6"/>
        <v>4</v>
      </c>
      <c r="B230" s="3">
        <v>50</v>
      </c>
      <c r="C230" s="4" t="s">
        <v>432</v>
      </c>
      <c r="D230" s="3" t="s">
        <v>777</v>
      </c>
      <c r="E230" s="28">
        <v>28</v>
      </c>
      <c r="G230" s="4"/>
    </row>
    <row r="231" spans="1:7" x14ac:dyDescent="0.25">
      <c r="A231" s="67">
        <f t="shared" si="6"/>
        <v>5</v>
      </c>
      <c r="B231" s="56">
        <v>49</v>
      </c>
      <c r="C231" s="2" t="s">
        <v>17</v>
      </c>
      <c r="D231" s="5" t="s">
        <v>865</v>
      </c>
      <c r="E231" s="5">
        <v>28</v>
      </c>
      <c r="G231" s="4"/>
    </row>
    <row r="232" spans="1:7" x14ac:dyDescent="0.25">
      <c r="A232" s="67">
        <f t="shared" si="6"/>
        <v>6</v>
      </c>
      <c r="B232" s="3">
        <v>47</v>
      </c>
      <c r="C232" s="4" t="s">
        <v>18</v>
      </c>
      <c r="D232" s="3" t="s">
        <v>232</v>
      </c>
      <c r="E232" s="28">
        <v>28</v>
      </c>
      <c r="G232" s="4"/>
    </row>
    <row r="233" spans="1:7" x14ac:dyDescent="0.25">
      <c r="A233" s="67">
        <f t="shared" si="6"/>
        <v>7</v>
      </c>
      <c r="B233" s="3">
        <v>46</v>
      </c>
      <c r="C233" s="4" t="s">
        <v>17</v>
      </c>
      <c r="D233" s="3" t="s">
        <v>242</v>
      </c>
      <c r="E233" s="28">
        <v>24</v>
      </c>
      <c r="G233" s="4"/>
    </row>
    <row r="234" spans="1:7" x14ac:dyDescent="0.25">
      <c r="A234" s="67">
        <f t="shared" si="6"/>
        <v>7</v>
      </c>
      <c r="B234" s="3">
        <v>46</v>
      </c>
      <c r="C234" s="4" t="s">
        <v>17</v>
      </c>
      <c r="D234" s="3" t="s">
        <v>830</v>
      </c>
      <c r="E234" s="28">
        <v>28</v>
      </c>
      <c r="G234" s="4"/>
    </row>
    <row r="235" spans="1:7" x14ac:dyDescent="0.25">
      <c r="A235" s="67">
        <f t="shared" si="6"/>
        <v>9</v>
      </c>
      <c r="B235" s="3">
        <v>44</v>
      </c>
      <c r="C235" s="4" t="s">
        <v>479</v>
      </c>
      <c r="D235" s="3" t="s">
        <v>251</v>
      </c>
      <c r="E235" s="28">
        <v>24</v>
      </c>
      <c r="G235" s="4"/>
    </row>
    <row r="236" spans="1:7" x14ac:dyDescent="0.25">
      <c r="A236" s="67">
        <f t="shared" si="6"/>
        <v>10</v>
      </c>
      <c r="B236" s="3">
        <v>43</v>
      </c>
      <c r="C236" s="4" t="s">
        <v>479</v>
      </c>
      <c r="D236" s="3" t="s">
        <v>244</v>
      </c>
      <c r="E236" s="28">
        <v>24</v>
      </c>
      <c r="G236" s="4"/>
    </row>
    <row r="237" spans="1:7" x14ac:dyDescent="0.25">
      <c r="A237" s="67">
        <f t="shared" si="6"/>
        <v>10</v>
      </c>
      <c r="B237" s="3">
        <v>43</v>
      </c>
      <c r="C237" s="4" t="s">
        <v>480</v>
      </c>
      <c r="D237" s="3" t="s">
        <v>251</v>
      </c>
      <c r="E237" s="28">
        <v>24</v>
      </c>
      <c r="G237" s="4"/>
    </row>
    <row r="238" spans="1:7" x14ac:dyDescent="0.25">
      <c r="A238" s="67">
        <f t="shared" si="6"/>
        <v>10</v>
      </c>
      <c r="B238" s="3">
        <v>43</v>
      </c>
      <c r="C238" s="4" t="s">
        <v>479</v>
      </c>
      <c r="D238" s="3" t="s">
        <v>267</v>
      </c>
      <c r="E238" s="28">
        <v>28</v>
      </c>
      <c r="G238" s="4"/>
    </row>
    <row r="239" spans="1:7" x14ac:dyDescent="0.25">
      <c r="A239" s="67">
        <f t="shared" si="6"/>
        <v>10</v>
      </c>
      <c r="B239" s="3">
        <v>43</v>
      </c>
      <c r="C239" s="4" t="s">
        <v>479</v>
      </c>
      <c r="D239" s="3" t="s">
        <v>777</v>
      </c>
      <c r="E239" s="28">
        <v>28</v>
      </c>
      <c r="G239" s="4"/>
    </row>
    <row r="240" spans="1:7" x14ac:dyDescent="0.25">
      <c r="C240" s="4"/>
      <c r="D240" s="3"/>
      <c r="E240" s="3"/>
      <c r="F240" s="28"/>
      <c r="G240" s="4"/>
    </row>
    <row r="241" spans="1:9" x14ac:dyDescent="0.25">
      <c r="A241" s="8" t="s">
        <v>439</v>
      </c>
      <c r="B241" s="8"/>
      <c r="F241" s="28"/>
      <c r="G241" s="4"/>
    </row>
    <row r="242" spans="1:9" x14ac:dyDescent="0.25">
      <c r="B242" s="27">
        <v>34</v>
      </c>
      <c r="C242" s="4" t="s">
        <v>23</v>
      </c>
      <c r="D242" s="3" t="s">
        <v>232</v>
      </c>
      <c r="F242" s="28"/>
      <c r="G242" s="4"/>
    </row>
    <row r="243" spans="1:9" x14ac:dyDescent="0.25">
      <c r="C243" s="9" t="s">
        <v>311</v>
      </c>
      <c r="F243" s="28"/>
      <c r="G243" s="4"/>
    </row>
    <row r="244" spans="1:9" x14ac:dyDescent="0.25">
      <c r="C244" s="9" t="s">
        <v>312</v>
      </c>
      <c r="F244" s="28"/>
      <c r="G244" s="4"/>
    </row>
    <row r="245" spans="1:9" x14ac:dyDescent="0.25">
      <c r="C245" s="4"/>
      <c r="D245" s="3"/>
      <c r="E245" s="3"/>
      <c r="F245" s="28"/>
      <c r="G245" s="4"/>
    </row>
    <row r="246" spans="1:9" x14ac:dyDescent="0.25">
      <c r="A246" s="8" t="s">
        <v>310</v>
      </c>
      <c r="B246" s="8"/>
      <c r="C246" s="4"/>
      <c r="D246" s="3"/>
      <c r="E246" s="3"/>
      <c r="F246" s="28"/>
      <c r="G246" s="4"/>
    </row>
    <row r="247" spans="1:9" x14ac:dyDescent="0.25">
      <c r="A247" s="30" t="s">
        <v>812</v>
      </c>
      <c r="B247" s="30"/>
      <c r="G247" s="4"/>
    </row>
    <row r="248" spans="1:9" x14ac:dyDescent="0.25">
      <c r="C248" s="4"/>
      <c r="D248" s="5" t="s">
        <v>299</v>
      </c>
      <c r="E248" s="5" t="s">
        <v>239</v>
      </c>
      <c r="F248" s="5" t="s">
        <v>435</v>
      </c>
      <c r="G248" s="5" t="s">
        <v>436</v>
      </c>
      <c r="H248" s="5" t="s">
        <v>437</v>
      </c>
      <c r="I248" s="5" t="s">
        <v>438</v>
      </c>
    </row>
    <row r="249" spans="1:9" x14ac:dyDescent="0.25">
      <c r="A249">
        <v>1</v>
      </c>
      <c r="B249" s="3">
        <f t="shared" ref="B249:B255" si="7">F249*3+H249*2+I249</f>
        <v>67</v>
      </c>
      <c r="C249" s="4" t="s">
        <v>23</v>
      </c>
      <c r="D249" s="3" t="s">
        <v>233</v>
      </c>
      <c r="E249" s="28">
        <f t="shared" ref="E249:E255" si="8">SUM(F249:I249)</f>
        <v>28</v>
      </c>
      <c r="F249" s="3">
        <v>20</v>
      </c>
      <c r="G249" s="28">
        <v>4</v>
      </c>
      <c r="H249" s="28">
        <v>3</v>
      </c>
      <c r="I249" s="28">
        <v>1</v>
      </c>
    </row>
    <row r="250" spans="1:9" x14ac:dyDescent="0.25">
      <c r="A250">
        <v>2</v>
      </c>
      <c r="B250" s="3">
        <f t="shared" si="7"/>
        <v>65</v>
      </c>
      <c r="C250" s="4" t="s">
        <v>17</v>
      </c>
      <c r="D250" s="3" t="s">
        <v>552</v>
      </c>
      <c r="E250" s="28">
        <f t="shared" si="8"/>
        <v>28</v>
      </c>
      <c r="F250" s="3">
        <v>19</v>
      </c>
      <c r="G250" s="28">
        <v>5</v>
      </c>
      <c r="H250" s="28">
        <v>4</v>
      </c>
      <c r="I250" s="28">
        <v>0</v>
      </c>
    </row>
    <row r="251" spans="1:9" x14ac:dyDescent="0.25">
      <c r="A251">
        <v>3</v>
      </c>
      <c r="B251" s="3">
        <f t="shared" si="7"/>
        <v>64</v>
      </c>
      <c r="C251" s="4" t="s">
        <v>20</v>
      </c>
      <c r="D251" s="3" t="s">
        <v>495</v>
      </c>
      <c r="E251" s="28">
        <f t="shared" si="8"/>
        <v>28</v>
      </c>
      <c r="F251" s="3">
        <v>19</v>
      </c>
      <c r="G251" s="28">
        <v>5</v>
      </c>
      <c r="H251" s="28">
        <v>3</v>
      </c>
      <c r="I251" s="28">
        <v>1</v>
      </c>
    </row>
    <row r="252" spans="1:9" x14ac:dyDescent="0.25">
      <c r="A252">
        <v>4</v>
      </c>
      <c r="B252" s="3">
        <f t="shared" si="7"/>
        <v>62</v>
      </c>
      <c r="C252" s="4" t="s">
        <v>17</v>
      </c>
      <c r="D252" s="3" t="s">
        <v>233</v>
      </c>
      <c r="E252" s="28">
        <f t="shared" si="8"/>
        <v>28</v>
      </c>
      <c r="F252" s="3">
        <v>17</v>
      </c>
      <c r="G252" s="28">
        <v>4</v>
      </c>
      <c r="H252" s="28">
        <v>4</v>
      </c>
      <c r="I252" s="28">
        <v>3</v>
      </c>
    </row>
    <row r="253" spans="1:9" x14ac:dyDescent="0.25">
      <c r="A253">
        <v>5</v>
      </c>
      <c r="B253" s="3">
        <f t="shared" si="7"/>
        <v>60</v>
      </c>
      <c r="C253" s="4" t="s">
        <v>17</v>
      </c>
      <c r="D253" s="3" t="s">
        <v>248</v>
      </c>
      <c r="E253" s="28">
        <f t="shared" si="8"/>
        <v>28</v>
      </c>
      <c r="F253" s="3">
        <v>19</v>
      </c>
      <c r="G253" s="28">
        <v>7</v>
      </c>
      <c r="H253" s="28">
        <v>1</v>
      </c>
      <c r="I253" s="28">
        <v>1</v>
      </c>
    </row>
    <row r="254" spans="1:9" x14ac:dyDescent="0.25">
      <c r="B254" s="3">
        <f t="shared" si="7"/>
        <v>59</v>
      </c>
      <c r="C254" s="4" t="s">
        <v>17</v>
      </c>
      <c r="D254" s="3" t="s">
        <v>648</v>
      </c>
      <c r="E254" s="28">
        <v>28</v>
      </c>
      <c r="F254" s="3">
        <v>19</v>
      </c>
      <c r="G254" s="28">
        <v>8</v>
      </c>
      <c r="H254" s="28">
        <v>1</v>
      </c>
      <c r="I254" s="28">
        <v>0</v>
      </c>
    </row>
    <row r="255" spans="1:9" x14ac:dyDescent="0.25">
      <c r="B255" s="3">
        <f t="shared" si="7"/>
        <v>57</v>
      </c>
      <c r="C255" s="4" t="s">
        <v>23</v>
      </c>
      <c r="D255" s="3" t="s">
        <v>248</v>
      </c>
      <c r="E255" s="28">
        <f t="shared" si="8"/>
        <v>28</v>
      </c>
      <c r="F255" s="3">
        <v>17</v>
      </c>
      <c r="G255" s="28">
        <v>6</v>
      </c>
      <c r="H255" s="28">
        <v>1</v>
      </c>
      <c r="I255" s="28">
        <v>4</v>
      </c>
    </row>
    <row r="256" spans="1:9" x14ac:dyDescent="0.25">
      <c r="E256" s="9"/>
      <c r="F256" s="9"/>
    </row>
    <row r="257" spans="1:7" x14ac:dyDescent="0.25">
      <c r="A257" s="8" t="s">
        <v>298</v>
      </c>
      <c r="B257" s="8"/>
      <c r="D257" s="5" t="s">
        <v>299</v>
      </c>
      <c r="E257" s="5" t="s">
        <v>239</v>
      </c>
    </row>
    <row r="258" spans="1:7" x14ac:dyDescent="0.25">
      <c r="A258" s="67">
        <f>_xlfn.RANK.EQ(B258,$B$258:$B$268)</f>
        <v>1</v>
      </c>
      <c r="B258" s="66">
        <v>26</v>
      </c>
      <c r="C258" s="2" t="s">
        <v>432</v>
      </c>
      <c r="D258" s="5" t="s">
        <v>939</v>
      </c>
      <c r="E258" s="5">
        <v>28</v>
      </c>
      <c r="G258" s="4"/>
    </row>
    <row r="259" spans="1:7" x14ac:dyDescent="0.25">
      <c r="A259" s="67">
        <f t="shared" ref="A259:A268" si="9">_xlfn.RANK.EQ(B259,$B$258:$B$268)</f>
        <v>2</v>
      </c>
      <c r="B259" s="56">
        <v>25</v>
      </c>
      <c r="C259" s="2" t="s">
        <v>432</v>
      </c>
      <c r="D259" s="5" t="s">
        <v>865</v>
      </c>
      <c r="E259" s="5">
        <v>28</v>
      </c>
      <c r="G259" s="4"/>
    </row>
    <row r="260" spans="1:7" x14ac:dyDescent="0.25">
      <c r="A260" s="67">
        <f t="shared" si="9"/>
        <v>3</v>
      </c>
      <c r="B260" s="3">
        <v>24</v>
      </c>
      <c r="C260" s="4" t="s">
        <v>432</v>
      </c>
      <c r="D260" s="3" t="s">
        <v>777</v>
      </c>
      <c r="E260" s="3">
        <v>28</v>
      </c>
      <c r="G260" s="2"/>
    </row>
    <row r="261" spans="1:7" x14ac:dyDescent="0.25">
      <c r="A261" s="67">
        <f t="shared" si="9"/>
        <v>3</v>
      </c>
      <c r="B261" s="3">
        <v>24</v>
      </c>
      <c r="C261" s="4" t="s">
        <v>432</v>
      </c>
      <c r="D261" s="3" t="s">
        <v>830</v>
      </c>
      <c r="E261" s="28">
        <v>28</v>
      </c>
      <c r="G261" s="4"/>
    </row>
    <row r="262" spans="1:7" x14ac:dyDescent="0.25">
      <c r="A262" s="67">
        <f t="shared" si="9"/>
        <v>3</v>
      </c>
      <c r="B262" s="56">
        <v>24</v>
      </c>
      <c r="C262" s="2" t="s">
        <v>479</v>
      </c>
      <c r="D262" s="5" t="s">
        <v>865</v>
      </c>
      <c r="E262" s="5">
        <v>28</v>
      </c>
      <c r="G262" s="4"/>
    </row>
    <row r="263" spans="1:7" x14ac:dyDescent="0.25">
      <c r="A263" s="67">
        <f t="shared" si="9"/>
        <v>6</v>
      </c>
      <c r="B263" s="3">
        <v>23</v>
      </c>
      <c r="C263" s="4" t="s">
        <v>479</v>
      </c>
      <c r="D263" s="3" t="s">
        <v>242</v>
      </c>
      <c r="E263" s="3">
        <v>24</v>
      </c>
      <c r="G263" s="4"/>
    </row>
    <row r="264" spans="1:7" x14ac:dyDescent="0.25">
      <c r="A264" s="67">
        <f t="shared" si="9"/>
        <v>6</v>
      </c>
      <c r="B264" s="3">
        <v>23</v>
      </c>
      <c r="C264" s="4" t="s">
        <v>481</v>
      </c>
      <c r="D264" s="3" t="s">
        <v>232</v>
      </c>
      <c r="E264" s="3">
        <v>28</v>
      </c>
      <c r="G264" s="4"/>
    </row>
    <row r="265" spans="1:7" x14ac:dyDescent="0.25">
      <c r="A265" s="67">
        <f t="shared" si="9"/>
        <v>6</v>
      </c>
      <c r="B265" s="3">
        <v>23</v>
      </c>
      <c r="C265" s="4" t="s">
        <v>432</v>
      </c>
      <c r="D265" s="3" t="s">
        <v>233</v>
      </c>
      <c r="E265" s="3">
        <v>28</v>
      </c>
      <c r="G265" s="4"/>
    </row>
    <row r="266" spans="1:7" x14ac:dyDescent="0.25">
      <c r="A266" s="67">
        <f t="shared" si="9"/>
        <v>6</v>
      </c>
      <c r="B266" s="3">
        <v>23</v>
      </c>
      <c r="C266" s="4" t="s">
        <v>479</v>
      </c>
      <c r="D266" s="3" t="s">
        <v>552</v>
      </c>
      <c r="E266" s="3">
        <v>28</v>
      </c>
      <c r="G266" s="2"/>
    </row>
    <row r="267" spans="1:7" x14ac:dyDescent="0.25">
      <c r="A267" s="67">
        <f t="shared" si="9"/>
        <v>10</v>
      </c>
      <c r="B267" s="3">
        <v>22</v>
      </c>
      <c r="C267" s="4" t="s">
        <v>479</v>
      </c>
      <c r="D267" s="3" t="s">
        <v>251</v>
      </c>
      <c r="E267" s="3">
        <v>24</v>
      </c>
      <c r="G267" s="2"/>
    </row>
    <row r="268" spans="1:7" x14ac:dyDescent="0.25">
      <c r="A268" s="67">
        <f t="shared" si="9"/>
        <v>10</v>
      </c>
      <c r="B268" s="3">
        <v>22</v>
      </c>
      <c r="C268" s="4" t="s">
        <v>20</v>
      </c>
      <c r="D268" s="3" t="s">
        <v>495</v>
      </c>
      <c r="E268" s="3">
        <v>28</v>
      </c>
      <c r="G268" s="2"/>
    </row>
    <row r="270" spans="1:7" x14ac:dyDescent="0.25">
      <c r="A270" s="34" t="s">
        <v>313</v>
      </c>
      <c r="B270" s="34"/>
      <c r="C270" s="35"/>
      <c r="D270" s="35"/>
      <c r="E270" s="35"/>
    </row>
    <row r="271" spans="1:7" x14ac:dyDescent="0.25">
      <c r="B271" s="3">
        <v>6</v>
      </c>
      <c r="C271" s="4" t="s">
        <v>17</v>
      </c>
      <c r="D271" s="3" t="s">
        <v>292</v>
      </c>
    </row>
    <row r="272" spans="1:7" x14ac:dyDescent="0.25">
      <c r="B272" s="3">
        <v>6</v>
      </c>
      <c r="C272" s="4" t="s">
        <v>17</v>
      </c>
      <c r="D272" s="3" t="s">
        <v>495</v>
      </c>
    </row>
    <row r="274" spans="1:7" x14ac:dyDescent="0.25">
      <c r="A274" s="34" t="s">
        <v>315</v>
      </c>
      <c r="B274" s="34"/>
      <c r="C274" s="35"/>
      <c r="D274" s="35"/>
      <c r="E274" s="35"/>
    </row>
    <row r="275" spans="1:7" x14ac:dyDescent="0.25">
      <c r="B275" s="18">
        <v>18.211805555555557</v>
      </c>
      <c r="C275" s="4" t="s">
        <v>17</v>
      </c>
      <c r="D275" s="3" t="s">
        <v>495</v>
      </c>
    </row>
    <row r="276" spans="1:7" x14ac:dyDescent="0.25">
      <c r="B276" s="18">
        <v>18.245833333333334</v>
      </c>
      <c r="C276" s="4" t="s">
        <v>17</v>
      </c>
      <c r="D276" s="3" t="s">
        <v>533</v>
      </c>
      <c r="E276" s="37" t="s">
        <v>532</v>
      </c>
    </row>
    <row r="277" spans="1:7" x14ac:dyDescent="0.25">
      <c r="B277" s="18">
        <v>15.704166666666666</v>
      </c>
      <c r="C277" s="4" t="s">
        <v>17</v>
      </c>
      <c r="D277" s="3" t="s">
        <v>292</v>
      </c>
    </row>
    <row r="279" spans="1:7" x14ac:dyDescent="0.25">
      <c r="A279" s="8" t="s">
        <v>316</v>
      </c>
      <c r="B279" s="8"/>
      <c r="E279" s="11" t="s">
        <v>239</v>
      </c>
    </row>
    <row r="280" spans="1:7" x14ac:dyDescent="0.25">
      <c r="A280" s="67">
        <f>_xlfn.RANK.EQ(B280,$B$280:$B$292)</f>
        <v>1</v>
      </c>
      <c r="B280" s="3">
        <v>24</v>
      </c>
      <c r="C280" s="4" t="s">
        <v>482</v>
      </c>
      <c r="D280" s="3" t="s">
        <v>233</v>
      </c>
      <c r="E280" s="28">
        <v>28</v>
      </c>
      <c r="G280" s="2"/>
    </row>
    <row r="281" spans="1:7" x14ac:dyDescent="0.25">
      <c r="A281" s="67">
        <f t="shared" ref="A281:A292" si="10">_xlfn.RANK.EQ(B281,$B$280:$B$292)</f>
        <v>1</v>
      </c>
      <c r="B281" s="3">
        <v>24</v>
      </c>
      <c r="C281" s="4" t="s">
        <v>21</v>
      </c>
      <c r="D281" s="3" t="s">
        <v>777</v>
      </c>
      <c r="E281" s="28">
        <v>28</v>
      </c>
      <c r="G281" s="4"/>
    </row>
    <row r="282" spans="1:7" x14ac:dyDescent="0.25">
      <c r="A282" s="67">
        <f t="shared" si="10"/>
        <v>3</v>
      </c>
      <c r="B282" s="3">
        <v>23</v>
      </c>
      <c r="C282" s="4" t="s">
        <v>432</v>
      </c>
      <c r="D282" s="3" t="s">
        <v>245</v>
      </c>
      <c r="E282" s="28">
        <v>24</v>
      </c>
      <c r="G282" s="2"/>
    </row>
    <row r="283" spans="1:7" x14ac:dyDescent="0.25">
      <c r="A283" s="67">
        <f t="shared" si="10"/>
        <v>3</v>
      </c>
      <c r="B283" s="3">
        <v>23</v>
      </c>
      <c r="C283" s="4" t="s">
        <v>481</v>
      </c>
      <c r="D283" s="3" t="s">
        <v>233</v>
      </c>
      <c r="E283" s="28">
        <v>28</v>
      </c>
      <c r="G283" s="4"/>
    </row>
    <row r="284" spans="1:7" x14ac:dyDescent="0.25">
      <c r="A284" s="67">
        <f t="shared" si="10"/>
        <v>3</v>
      </c>
      <c r="B284" s="3">
        <v>23</v>
      </c>
      <c r="C284" s="4" t="s">
        <v>482</v>
      </c>
      <c r="D284" s="3" t="s">
        <v>495</v>
      </c>
      <c r="E284" s="3">
        <v>28</v>
      </c>
      <c r="G284" s="4"/>
    </row>
    <row r="285" spans="1:7" x14ac:dyDescent="0.25">
      <c r="A285" s="67">
        <f t="shared" si="10"/>
        <v>3</v>
      </c>
      <c r="B285" s="3">
        <v>23</v>
      </c>
      <c r="C285" s="4" t="s">
        <v>481</v>
      </c>
      <c r="D285" s="3" t="s">
        <v>552</v>
      </c>
      <c r="E285" s="3">
        <v>28</v>
      </c>
      <c r="G285" s="4"/>
    </row>
    <row r="286" spans="1:7" x14ac:dyDescent="0.25">
      <c r="A286" s="67">
        <f t="shared" si="10"/>
        <v>3</v>
      </c>
      <c r="B286" s="3">
        <v>23</v>
      </c>
      <c r="C286" s="4" t="s">
        <v>810</v>
      </c>
      <c r="D286" s="3" t="s">
        <v>830</v>
      </c>
      <c r="E286" s="28">
        <v>28</v>
      </c>
      <c r="G286" s="4"/>
    </row>
    <row r="287" spans="1:7" x14ac:dyDescent="0.25">
      <c r="A287" s="67">
        <f t="shared" si="10"/>
        <v>3</v>
      </c>
      <c r="B287" s="56">
        <v>23</v>
      </c>
      <c r="C287" s="2" t="s">
        <v>22</v>
      </c>
      <c r="D287" s="5" t="s">
        <v>865</v>
      </c>
      <c r="E287" s="5">
        <v>28</v>
      </c>
      <c r="G287" s="4"/>
    </row>
    <row r="288" spans="1:7" x14ac:dyDescent="0.25">
      <c r="A288" s="67">
        <f t="shared" si="10"/>
        <v>3</v>
      </c>
      <c r="B288" s="66">
        <v>23</v>
      </c>
      <c r="C288" s="2" t="s">
        <v>810</v>
      </c>
      <c r="D288" s="5" t="s">
        <v>939</v>
      </c>
      <c r="E288" s="5">
        <v>28</v>
      </c>
      <c r="G288" s="4"/>
    </row>
    <row r="289" spans="1:7" x14ac:dyDescent="0.25">
      <c r="A289" s="67">
        <f t="shared" si="10"/>
        <v>10</v>
      </c>
      <c r="B289" s="3">
        <v>22</v>
      </c>
      <c r="C289" s="4" t="s">
        <v>482</v>
      </c>
      <c r="D289" s="3" t="s">
        <v>248</v>
      </c>
      <c r="E289" s="3">
        <v>28</v>
      </c>
      <c r="G289" s="4"/>
    </row>
    <row r="290" spans="1:7" x14ac:dyDescent="0.25">
      <c r="A290" s="67">
        <f t="shared" si="10"/>
        <v>10</v>
      </c>
      <c r="B290" s="3">
        <v>22</v>
      </c>
      <c r="C290" s="4" t="s">
        <v>483</v>
      </c>
      <c r="D290" s="3" t="s">
        <v>248</v>
      </c>
      <c r="E290" s="3">
        <v>28</v>
      </c>
      <c r="G290" s="4"/>
    </row>
    <row r="291" spans="1:7" x14ac:dyDescent="0.25">
      <c r="A291" s="67">
        <f t="shared" si="10"/>
        <v>10</v>
      </c>
      <c r="B291" s="3">
        <v>22</v>
      </c>
      <c r="C291" s="4" t="s">
        <v>810</v>
      </c>
      <c r="D291" s="3" t="s">
        <v>777</v>
      </c>
      <c r="E291" s="3">
        <v>28</v>
      </c>
      <c r="G291" s="4"/>
    </row>
    <row r="292" spans="1:7" x14ac:dyDescent="0.25">
      <c r="A292" s="67">
        <f t="shared" si="10"/>
        <v>10</v>
      </c>
      <c r="B292" s="56">
        <v>22</v>
      </c>
      <c r="C292" s="2" t="s">
        <v>810</v>
      </c>
      <c r="D292" s="5" t="s">
        <v>865</v>
      </c>
      <c r="E292" s="5">
        <v>28</v>
      </c>
      <c r="G292" s="4"/>
    </row>
    <row r="294" spans="1:7" x14ac:dyDescent="0.25">
      <c r="A294" s="8" t="s">
        <v>317</v>
      </c>
      <c r="B294" s="8"/>
    </row>
    <row r="295" spans="1:7" x14ac:dyDescent="0.25">
      <c r="A295">
        <v>1</v>
      </c>
      <c r="B295" s="3">
        <v>1</v>
      </c>
      <c r="C295" s="4" t="s">
        <v>18</v>
      </c>
      <c r="D295" s="3" t="s">
        <v>292</v>
      </c>
    </row>
    <row r="296" spans="1:7" x14ac:dyDescent="0.25">
      <c r="A296">
        <v>1</v>
      </c>
      <c r="B296" s="3">
        <v>1</v>
      </c>
      <c r="C296" s="4" t="s">
        <v>23</v>
      </c>
      <c r="D296" s="3" t="s">
        <v>243</v>
      </c>
    </row>
    <row r="297" spans="1:7" x14ac:dyDescent="0.25">
      <c r="A297">
        <v>1</v>
      </c>
      <c r="B297" s="3">
        <v>1</v>
      </c>
      <c r="C297" s="4" t="s">
        <v>18</v>
      </c>
      <c r="D297" s="3" t="s">
        <v>243</v>
      </c>
    </row>
    <row r="298" spans="1:7" x14ac:dyDescent="0.25">
      <c r="A298">
        <v>1</v>
      </c>
      <c r="B298" s="3">
        <v>1</v>
      </c>
      <c r="C298" s="4" t="s">
        <v>23</v>
      </c>
      <c r="D298" s="3" t="s">
        <v>249</v>
      </c>
    </row>
    <row r="299" spans="1:7" x14ac:dyDescent="0.25">
      <c r="A299">
        <v>1</v>
      </c>
      <c r="B299" s="3">
        <v>1</v>
      </c>
      <c r="C299" s="4" t="s">
        <v>23</v>
      </c>
      <c r="D299" s="3" t="s">
        <v>245</v>
      </c>
    </row>
    <row r="301" spans="1:7" x14ac:dyDescent="0.25">
      <c r="A301" s="8" t="s">
        <v>318</v>
      </c>
      <c r="B301" s="8"/>
    </row>
    <row r="302" spans="1:7" x14ac:dyDescent="0.25">
      <c r="A302">
        <v>1</v>
      </c>
      <c r="B302" s="3">
        <v>0</v>
      </c>
      <c r="C302" s="4" t="s">
        <v>17</v>
      </c>
      <c r="D302" s="3" t="s">
        <v>243</v>
      </c>
    </row>
    <row r="303" spans="1:7" x14ac:dyDescent="0.25">
      <c r="A303">
        <v>1</v>
      </c>
      <c r="B303" s="3">
        <v>0</v>
      </c>
      <c r="C303" s="4" t="s">
        <v>17</v>
      </c>
      <c r="D303" s="3" t="s">
        <v>249</v>
      </c>
    </row>
    <row r="304" spans="1:7" x14ac:dyDescent="0.25">
      <c r="A304">
        <v>1</v>
      </c>
      <c r="B304" s="3">
        <v>0</v>
      </c>
      <c r="C304" s="4" t="s">
        <v>17</v>
      </c>
      <c r="D304" s="3" t="s">
        <v>291</v>
      </c>
    </row>
    <row r="305" spans="1:5" x14ac:dyDescent="0.25">
      <c r="A305">
        <v>1</v>
      </c>
      <c r="B305" s="3">
        <v>0</v>
      </c>
      <c r="C305" s="4" t="s">
        <v>17</v>
      </c>
      <c r="D305" s="3" t="s">
        <v>241</v>
      </c>
    </row>
    <row r="307" spans="1:5" x14ac:dyDescent="0.25">
      <c r="A307" s="8" t="s">
        <v>0</v>
      </c>
      <c r="B307" s="8"/>
    </row>
    <row r="308" spans="1:5" x14ac:dyDescent="0.25">
      <c r="A308">
        <v>1</v>
      </c>
      <c r="B308" s="3">
        <v>138</v>
      </c>
      <c r="C308" s="4" t="s">
        <v>17</v>
      </c>
      <c r="D308" s="3" t="s">
        <v>251</v>
      </c>
    </row>
    <row r="309" spans="1:5" x14ac:dyDescent="0.25">
      <c r="A309">
        <v>2</v>
      </c>
      <c r="B309" s="3">
        <v>130</v>
      </c>
      <c r="C309" s="4" t="s">
        <v>17</v>
      </c>
      <c r="D309" s="3" t="s">
        <v>250</v>
      </c>
    </row>
    <row r="310" spans="1:5" x14ac:dyDescent="0.25">
      <c r="A310">
        <v>3</v>
      </c>
      <c r="B310" s="3">
        <v>126</v>
      </c>
      <c r="C310" s="4" t="s">
        <v>17</v>
      </c>
      <c r="D310" s="3" t="s">
        <v>291</v>
      </c>
    </row>
    <row r="312" spans="1:5" x14ac:dyDescent="0.25">
      <c r="A312" s="8" t="s">
        <v>319</v>
      </c>
    </row>
    <row r="313" spans="1:5" x14ac:dyDescent="0.25">
      <c r="A313">
        <v>1</v>
      </c>
      <c r="B313" s="3">
        <v>11</v>
      </c>
      <c r="C313" s="4" t="s">
        <v>18</v>
      </c>
      <c r="D313" s="3" t="s">
        <v>243</v>
      </c>
    </row>
    <row r="314" spans="1:5" x14ac:dyDescent="0.25">
      <c r="A314">
        <v>1</v>
      </c>
      <c r="B314" s="3">
        <v>11</v>
      </c>
      <c r="C314" s="4" t="s">
        <v>23</v>
      </c>
      <c r="D314" s="3" t="s">
        <v>243</v>
      </c>
    </row>
    <row r="316" spans="1:5" x14ac:dyDescent="0.25">
      <c r="A316" s="8" t="s">
        <v>320</v>
      </c>
    </row>
    <row r="317" spans="1:5" x14ac:dyDescent="0.25">
      <c r="A317">
        <v>1</v>
      </c>
      <c r="B317" s="3">
        <v>20</v>
      </c>
      <c r="C317" s="4" t="s">
        <v>23</v>
      </c>
      <c r="D317" s="3" t="s">
        <v>249</v>
      </c>
    </row>
    <row r="318" spans="1:5" x14ac:dyDescent="0.25">
      <c r="A318">
        <v>1</v>
      </c>
      <c r="B318" s="3">
        <v>20</v>
      </c>
      <c r="C318" s="4" t="s">
        <v>23</v>
      </c>
      <c r="D318" s="3" t="s">
        <v>291</v>
      </c>
    </row>
    <row r="320" spans="1:5" x14ac:dyDescent="0.25">
      <c r="A320" s="8" t="s">
        <v>321</v>
      </c>
      <c r="B320" s="8"/>
      <c r="E320" s="11" t="s">
        <v>239</v>
      </c>
    </row>
    <row r="321" spans="1:5" x14ac:dyDescent="0.25">
      <c r="A321">
        <v>1</v>
      </c>
      <c r="B321" s="3">
        <v>22</v>
      </c>
      <c r="C321" s="4" t="s">
        <v>23</v>
      </c>
      <c r="D321" s="3" t="s">
        <v>245</v>
      </c>
    </row>
    <row r="322" spans="1:5" x14ac:dyDescent="0.25">
      <c r="A322">
        <v>1</v>
      </c>
      <c r="B322" s="3">
        <v>22</v>
      </c>
      <c r="C322" s="4" t="s">
        <v>18</v>
      </c>
      <c r="D322" s="3" t="s">
        <v>495</v>
      </c>
      <c r="E322" s="3">
        <v>28</v>
      </c>
    </row>
    <row r="323" spans="1:5" x14ac:dyDescent="0.25">
      <c r="A323">
        <v>3</v>
      </c>
      <c r="B323" s="66">
        <v>25</v>
      </c>
      <c r="C323" s="2" t="s">
        <v>810</v>
      </c>
      <c r="D323" s="5" t="s">
        <v>939</v>
      </c>
      <c r="E323" s="5">
        <v>28</v>
      </c>
    </row>
    <row r="324" spans="1:5" x14ac:dyDescent="0.25">
      <c r="A324">
        <v>4</v>
      </c>
      <c r="B324" s="3">
        <v>27</v>
      </c>
      <c r="C324" s="4" t="s">
        <v>19</v>
      </c>
      <c r="D324" s="3" t="s">
        <v>244</v>
      </c>
    </row>
    <row r="326" spans="1:5" x14ac:dyDescent="0.25">
      <c r="A326" s="8" t="s">
        <v>322</v>
      </c>
    </row>
    <row r="327" spans="1:5" x14ac:dyDescent="0.25">
      <c r="A327">
        <v>1</v>
      </c>
      <c r="B327" s="3">
        <v>121</v>
      </c>
      <c r="C327" s="4" t="s">
        <v>23</v>
      </c>
      <c r="D327" s="3" t="s">
        <v>249</v>
      </c>
    </row>
    <row r="328" spans="1:5" x14ac:dyDescent="0.25">
      <c r="A328">
        <v>2</v>
      </c>
      <c r="B328" s="3">
        <v>112</v>
      </c>
      <c r="C328" s="4" t="s">
        <v>23</v>
      </c>
      <c r="D328" s="3" t="s">
        <v>245</v>
      </c>
    </row>
    <row r="329" spans="1:5" x14ac:dyDescent="0.25">
      <c r="A329">
        <v>3</v>
      </c>
      <c r="B329" s="3">
        <v>102</v>
      </c>
      <c r="C329" s="4" t="s">
        <v>18</v>
      </c>
      <c r="D329" s="3" t="s">
        <v>292</v>
      </c>
    </row>
    <row r="330" spans="1:5" x14ac:dyDescent="0.25">
      <c r="A330">
        <v>3</v>
      </c>
      <c r="B330" s="3">
        <v>102</v>
      </c>
      <c r="C330" s="4" t="s">
        <v>19</v>
      </c>
      <c r="D330" s="3" t="s">
        <v>251</v>
      </c>
    </row>
    <row r="331" spans="1:5" x14ac:dyDescent="0.25">
      <c r="A331">
        <v>3</v>
      </c>
      <c r="B331" s="3">
        <v>102</v>
      </c>
      <c r="C331" s="4" t="s">
        <v>21</v>
      </c>
      <c r="D331" s="3" t="s">
        <v>251</v>
      </c>
    </row>
    <row r="333" spans="1:5" x14ac:dyDescent="0.25">
      <c r="A333" s="8" t="s">
        <v>324</v>
      </c>
    </row>
    <row r="334" spans="1:5" x14ac:dyDescent="0.25">
      <c r="A334">
        <v>1</v>
      </c>
      <c r="B334" s="3">
        <v>10</v>
      </c>
      <c r="C334" s="4" t="s">
        <v>17</v>
      </c>
      <c r="D334" s="3" t="s">
        <v>292</v>
      </c>
    </row>
    <row r="335" spans="1:5" x14ac:dyDescent="0.25">
      <c r="A335">
        <v>2</v>
      </c>
      <c r="B335" s="3">
        <v>11</v>
      </c>
      <c r="C335" s="4" t="s">
        <v>17</v>
      </c>
      <c r="D335" s="3" t="s">
        <v>291</v>
      </c>
    </row>
    <row r="336" spans="1:5" x14ac:dyDescent="0.25">
      <c r="A336">
        <v>3</v>
      </c>
      <c r="B336" s="3">
        <v>16</v>
      </c>
      <c r="C336" s="4" t="s">
        <v>17</v>
      </c>
      <c r="D336" s="3" t="s">
        <v>241</v>
      </c>
    </row>
    <row r="338" spans="1:5" x14ac:dyDescent="0.25">
      <c r="A338" s="8" t="s">
        <v>325</v>
      </c>
    </row>
    <row r="339" spans="1:5" x14ac:dyDescent="0.25">
      <c r="A339">
        <v>1</v>
      </c>
      <c r="B339" s="3">
        <v>11</v>
      </c>
      <c r="C339" s="4" t="s">
        <v>17</v>
      </c>
      <c r="D339" s="3" t="s">
        <v>291</v>
      </c>
    </row>
    <row r="340" spans="1:5" x14ac:dyDescent="0.25">
      <c r="A340">
        <v>2</v>
      </c>
      <c r="B340" s="3">
        <v>16</v>
      </c>
      <c r="C340" s="4" t="s">
        <v>17</v>
      </c>
      <c r="D340" s="3" t="s">
        <v>241</v>
      </c>
    </row>
    <row r="342" spans="1:5" x14ac:dyDescent="0.25">
      <c r="A342" s="8" t="s">
        <v>326</v>
      </c>
      <c r="B342" s="8"/>
      <c r="E342" s="11" t="s">
        <v>239</v>
      </c>
    </row>
    <row r="343" spans="1:5" x14ac:dyDescent="0.25">
      <c r="A343">
        <v>1</v>
      </c>
      <c r="B343" s="3">
        <v>21</v>
      </c>
      <c r="C343" s="4" t="s">
        <v>17</v>
      </c>
      <c r="D343" s="3" t="s">
        <v>242</v>
      </c>
    </row>
    <row r="344" spans="1:5" x14ac:dyDescent="0.25">
      <c r="A344">
        <v>2</v>
      </c>
      <c r="B344" s="3">
        <v>24</v>
      </c>
      <c r="C344" s="4" t="s">
        <v>17</v>
      </c>
      <c r="D344" s="3" t="s">
        <v>552</v>
      </c>
    </row>
    <row r="345" spans="1:5" x14ac:dyDescent="0.25">
      <c r="A345">
        <v>2</v>
      </c>
      <c r="B345" s="66">
        <v>24</v>
      </c>
      <c r="C345" s="2" t="s">
        <v>23</v>
      </c>
      <c r="D345" s="5" t="s">
        <v>939</v>
      </c>
      <c r="E345" s="5">
        <v>28</v>
      </c>
    </row>
    <row r="346" spans="1:5" x14ac:dyDescent="0.25">
      <c r="A346">
        <v>4</v>
      </c>
      <c r="B346" s="3">
        <v>25</v>
      </c>
      <c r="C346" s="4" t="s">
        <v>17</v>
      </c>
      <c r="D346" s="3" t="s">
        <v>251</v>
      </c>
    </row>
    <row r="347" spans="1:5" x14ac:dyDescent="0.25">
      <c r="A347">
        <v>5</v>
      </c>
      <c r="B347" s="3">
        <v>27</v>
      </c>
      <c r="C347" s="4" t="s">
        <v>17</v>
      </c>
      <c r="D347" s="3" t="s">
        <v>250</v>
      </c>
    </row>
    <row r="349" spans="1:5" x14ac:dyDescent="0.25">
      <c r="A349" s="8" t="s">
        <v>290</v>
      </c>
    </row>
    <row r="350" spans="1:5" x14ac:dyDescent="0.25">
      <c r="A350">
        <v>1</v>
      </c>
      <c r="B350" s="3">
        <v>13</v>
      </c>
      <c r="C350" s="4" t="s">
        <v>17</v>
      </c>
      <c r="D350" s="3" t="s">
        <v>552</v>
      </c>
    </row>
    <row r="351" spans="1:5" x14ac:dyDescent="0.25">
      <c r="A351">
        <v>2</v>
      </c>
      <c r="B351" s="3">
        <v>12</v>
      </c>
      <c r="C351" s="4" t="s">
        <v>17</v>
      </c>
      <c r="D351" s="3" t="s">
        <v>251</v>
      </c>
    </row>
    <row r="352" spans="1:5" x14ac:dyDescent="0.25">
      <c r="A352">
        <v>2</v>
      </c>
      <c r="B352" s="3">
        <v>12</v>
      </c>
      <c r="C352" s="4" t="s">
        <v>22</v>
      </c>
      <c r="D352" s="3" t="s">
        <v>495</v>
      </c>
    </row>
    <row r="353" spans="1:5" x14ac:dyDescent="0.25">
      <c r="A353">
        <v>2</v>
      </c>
      <c r="B353" s="66">
        <v>12</v>
      </c>
      <c r="C353" s="2" t="s">
        <v>23</v>
      </c>
      <c r="D353" s="5" t="s">
        <v>939</v>
      </c>
      <c r="E353" s="5"/>
    </row>
    <row r="354" spans="1:5" x14ac:dyDescent="0.25">
      <c r="A354">
        <v>5</v>
      </c>
      <c r="B354" s="3">
        <v>11</v>
      </c>
      <c r="C354" s="4" t="s">
        <v>17</v>
      </c>
      <c r="D354" s="3" t="s">
        <v>291</v>
      </c>
    </row>
    <row r="355" spans="1:5" x14ac:dyDescent="0.25">
      <c r="A355">
        <v>5</v>
      </c>
      <c r="B355" s="3">
        <v>11</v>
      </c>
      <c r="C355" s="4" t="s">
        <v>17</v>
      </c>
      <c r="D355" s="3" t="s">
        <v>648</v>
      </c>
      <c r="E355" t="s">
        <v>672</v>
      </c>
    </row>
    <row r="356" spans="1:5" x14ac:dyDescent="0.25">
      <c r="A356">
        <v>5</v>
      </c>
      <c r="B356" s="56">
        <v>11</v>
      </c>
      <c r="C356" s="2" t="s">
        <v>17</v>
      </c>
      <c r="D356" s="5" t="s">
        <v>865</v>
      </c>
    </row>
  </sheetData>
  <sortState xmlns:xlrd2="http://schemas.microsoft.com/office/spreadsheetml/2017/richdata2" ref="B280:E292">
    <sortCondition descending="1" ref="B280:B292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J209"/>
  <sheetViews>
    <sheetView topLeftCell="A144" workbookViewId="0">
      <selection activeCell="C100" sqref="C100"/>
    </sheetView>
  </sheetViews>
  <sheetFormatPr defaultColWidth="9.140625" defaultRowHeight="12.75" x14ac:dyDescent="0.2"/>
  <cols>
    <col min="1" max="1" width="2.7109375" style="9" customWidth="1"/>
    <col min="2" max="2" width="9.140625" style="9"/>
    <col min="3" max="3" width="23.7109375" style="9" bestFit="1" customWidth="1"/>
    <col min="4" max="4" width="5.28515625" style="9" bestFit="1" customWidth="1"/>
    <col min="5" max="5" width="11.7109375" style="9" customWidth="1"/>
    <col min="6" max="6" width="9.140625" style="9"/>
    <col min="7" max="7" width="12.42578125" style="9" bestFit="1" customWidth="1"/>
    <col min="8" max="16384" width="9.140625" style="9"/>
  </cols>
  <sheetData>
    <row r="1" spans="2:9" ht="15.75" x14ac:dyDescent="0.25">
      <c r="B1" s="1" t="s">
        <v>452</v>
      </c>
    </row>
    <row r="2" spans="2:9" x14ac:dyDescent="0.2">
      <c r="B2" s="10" t="s">
        <v>110</v>
      </c>
    </row>
    <row r="3" spans="2:9" x14ac:dyDescent="0.2">
      <c r="B3" s="10"/>
    </row>
    <row r="4" spans="2:9" ht="15.75" x14ac:dyDescent="0.25">
      <c r="B4" s="17" t="s">
        <v>24</v>
      </c>
      <c r="C4" s="19"/>
    </row>
    <row r="5" spans="2:9" x14ac:dyDescent="0.2">
      <c r="B5" s="2" t="s">
        <v>459</v>
      </c>
    </row>
    <row r="6" spans="2:9" x14ac:dyDescent="0.2">
      <c r="B6" s="5"/>
      <c r="C6" s="8" t="s">
        <v>120</v>
      </c>
      <c r="D6" s="8" t="s">
        <v>25</v>
      </c>
      <c r="E6" s="8" t="s">
        <v>121</v>
      </c>
      <c r="F6" s="8" t="s">
        <v>122</v>
      </c>
      <c r="G6" s="8" t="s">
        <v>124</v>
      </c>
    </row>
    <row r="7" spans="2:9" x14ac:dyDescent="0.2">
      <c r="B7" s="3">
        <v>8</v>
      </c>
      <c r="C7" s="21" t="s">
        <v>253</v>
      </c>
      <c r="D7" s="20" t="s">
        <v>17</v>
      </c>
      <c r="E7" s="9" t="s">
        <v>329</v>
      </c>
      <c r="F7" s="9" t="s">
        <v>75</v>
      </c>
      <c r="G7" s="9" t="s">
        <v>361</v>
      </c>
      <c r="I7" s="4"/>
    </row>
    <row r="8" spans="2:9" x14ac:dyDescent="0.2">
      <c r="B8" s="3">
        <v>7</v>
      </c>
      <c r="C8" s="21" t="s">
        <v>252</v>
      </c>
      <c r="D8" s="20" t="s">
        <v>21</v>
      </c>
      <c r="E8" s="9" t="s">
        <v>330</v>
      </c>
      <c r="F8" s="9" t="s">
        <v>338</v>
      </c>
      <c r="I8" s="4"/>
    </row>
    <row r="9" spans="2:9" x14ac:dyDescent="0.2">
      <c r="B9" s="3">
        <v>7</v>
      </c>
      <c r="C9" s="21" t="s">
        <v>256</v>
      </c>
      <c r="D9" s="20" t="s">
        <v>21</v>
      </c>
      <c r="E9" s="9" t="s">
        <v>330</v>
      </c>
      <c r="F9" s="9" t="s">
        <v>338</v>
      </c>
      <c r="I9" s="4"/>
    </row>
    <row r="10" spans="2:9" x14ac:dyDescent="0.2">
      <c r="B10" s="3">
        <v>6</v>
      </c>
      <c r="C10" s="21" t="s">
        <v>269</v>
      </c>
      <c r="D10" s="20" t="s">
        <v>17</v>
      </c>
      <c r="E10" s="9" t="s">
        <v>329</v>
      </c>
      <c r="F10" s="9" t="s">
        <v>75</v>
      </c>
      <c r="G10" s="9" t="s">
        <v>361</v>
      </c>
      <c r="I10" s="4"/>
    </row>
    <row r="11" spans="2:9" x14ac:dyDescent="0.2">
      <c r="B11" s="3">
        <v>6</v>
      </c>
      <c r="C11" s="21" t="s">
        <v>394</v>
      </c>
      <c r="D11" s="20" t="s">
        <v>17</v>
      </c>
      <c r="E11" s="9" t="s">
        <v>331</v>
      </c>
      <c r="F11" s="9" t="s">
        <v>75</v>
      </c>
      <c r="G11" s="9" t="s">
        <v>192</v>
      </c>
      <c r="I11" s="4"/>
    </row>
    <row r="12" spans="2:9" x14ac:dyDescent="0.2">
      <c r="B12" s="3">
        <v>6</v>
      </c>
      <c r="C12" s="21" t="s">
        <v>134</v>
      </c>
      <c r="D12" s="20" t="s">
        <v>17</v>
      </c>
      <c r="E12" s="9" t="s">
        <v>76</v>
      </c>
      <c r="F12" s="9" t="s">
        <v>51</v>
      </c>
      <c r="G12" s="9" t="s">
        <v>195</v>
      </c>
      <c r="I12" s="4"/>
    </row>
    <row r="13" spans="2:9" x14ac:dyDescent="0.2">
      <c r="B13" s="3">
        <v>6</v>
      </c>
      <c r="C13" s="21" t="s">
        <v>240</v>
      </c>
      <c r="D13" s="20" t="s">
        <v>17</v>
      </c>
      <c r="E13" s="9" t="s">
        <v>76</v>
      </c>
      <c r="F13" s="9" t="s">
        <v>51</v>
      </c>
      <c r="G13" s="9" t="s">
        <v>195</v>
      </c>
      <c r="I13" s="4"/>
    </row>
    <row r="14" spans="2:9" x14ac:dyDescent="0.2">
      <c r="B14" s="3">
        <v>6</v>
      </c>
      <c r="C14" s="21" t="s">
        <v>240</v>
      </c>
      <c r="D14" s="20" t="s">
        <v>17</v>
      </c>
      <c r="E14" s="9" t="s">
        <v>332</v>
      </c>
      <c r="F14" s="9" t="s">
        <v>81</v>
      </c>
      <c r="G14" s="9" t="s">
        <v>397</v>
      </c>
      <c r="I14" s="4"/>
    </row>
    <row r="15" spans="2:9" x14ac:dyDescent="0.2">
      <c r="B15" s="3">
        <v>6</v>
      </c>
      <c r="C15" s="21" t="s">
        <v>240</v>
      </c>
      <c r="D15" s="20" t="s">
        <v>17</v>
      </c>
      <c r="E15" s="9" t="s">
        <v>333</v>
      </c>
      <c r="F15" s="9" t="s">
        <v>68</v>
      </c>
      <c r="G15" s="9" t="s">
        <v>398</v>
      </c>
      <c r="H15" s="9" t="s">
        <v>455</v>
      </c>
      <c r="I15" s="4"/>
    </row>
    <row r="16" spans="2:9" x14ac:dyDescent="0.2">
      <c r="B16" s="3">
        <v>6</v>
      </c>
      <c r="C16" s="21" t="s">
        <v>240</v>
      </c>
      <c r="D16" s="20" t="s">
        <v>17</v>
      </c>
      <c r="E16" s="9" t="s">
        <v>334</v>
      </c>
      <c r="F16" s="9" t="s">
        <v>71</v>
      </c>
      <c r="G16" s="9" t="s">
        <v>190</v>
      </c>
      <c r="H16" s="9" t="s">
        <v>454</v>
      </c>
      <c r="I16" s="4"/>
    </row>
    <row r="17" spans="2:9" x14ac:dyDescent="0.2">
      <c r="B17" s="3">
        <v>6</v>
      </c>
      <c r="C17" s="21" t="s">
        <v>240</v>
      </c>
      <c r="D17" s="20" t="s">
        <v>17</v>
      </c>
      <c r="E17" s="9" t="s">
        <v>67</v>
      </c>
      <c r="F17" s="9" t="s">
        <v>71</v>
      </c>
      <c r="G17" s="9" t="s">
        <v>190</v>
      </c>
      <c r="H17" s="9" t="s">
        <v>455</v>
      </c>
      <c r="I17" s="4"/>
    </row>
    <row r="18" spans="2:9" x14ac:dyDescent="0.2">
      <c r="B18" s="3">
        <v>6</v>
      </c>
      <c r="C18" s="21" t="s">
        <v>132</v>
      </c>
      <c r="D18" s="20" t="s">
        <v>18</v>
      </c>
      <c r="E18" s="9" t="s">
        <v>335</v>
      </c>
      <c r="F18" s="9" t="s">
        <v>68</v>
      </c>
      <c r="G18" s="9" t="s">
        <v>399</v>
      </c>
      <c r="H18" s="9" t="s">
        <v>455</v>
      </c>
      <c r="I18" s="4"/>
    </row>
    <row r="19" spans="2:9" x14ac:dyDescent="0.2">
      <c r="B19" s="3">
        <v>6</v>
      </c>
      <c r="C19" s="21" t="s">
        <v>395</v>
      </c>
      <c r="D19" s="20" t="s">
        <v>18</v>
      </c>
      <c r="E19" s="9" t="s">
        <v>336</v>
      </c>
      <c r="F19" s="9" t="s">
        <v>33</v>
      </c>
      <c r="G19" s="9" t="s">
        <v>400</v>
      </c>
      <c r="H19" s="9" t="s">
        <v>453</v>
      </c>
      <c r="I19" s="4"/>
    </row>
    <row r="20" spans="2:9" x14ac:dyDescent="0.2">
      <c r="B20" s="3">
        <v>6</v>
      </c>
      <c r="C20" s="21" t="s">
        <v>396</v>
      </c>
      <c r="D20" s="20" t="s">
        <v>18</v>
      </c>
      <c r="E20" s="9" t="s">
        <v>337</v>
      </c>
      <c r="F20" s="9" t="s">
        <v>53</v>
      </c>
      <c r="G20" s="9" t="s">
        <v>152</v>
      </c>
      <c r="H20" s="9" t="s">
        <v>454</v>
      </c>
      <c r="I20" s="4"/>
    </row>
    <row r="22" spans="2:9" x14ac:dyDescent="0.2">
      <c r="B22" s="2" t="s">
        <v>460</v>
      </c>
      <c r="D22" s="3"/>
    </row>
    <row r="23" spans="2:9" x14ac:dyDescent="0.2">
      <c r="B23" s="3">
        <v>5</v>
      </c>
      <c r="C23" s="4" t="s">
        <v>342</v>
      </c>
      <c r="D23" s="20" t="s">
        <v>21</v>
      </c>
      <c r="E23" s="9" t="s">
        <v>339</v>
      </c>
      <c r="F23" s="9" t="s">
        <v>81</v>
      </c>
    </row>
    <row r="24" spans="2:9" x14ac:dyDescent="0.2">
      <c r="B24" s="3">
        <v>4</v>
      </c>
      <c r="C24" s="4" t="s">
        <v>1</v>
      </c>
      <c r="D24" s="20"/>
    </row>
    <row r="25" spans="2:9" x14ac:dyDescent="0.2">
      <c r="B25" s="3">
        <v>4</v>
      </c>
      <c r="C25" s="4" t="s">
        <v>343</v>
      </c>
      <c r="D25" s="20" t="s">
        <v>17</v>
      </c>
      <c r="E25" s="9" t="s">
        <v>340</v>
      </c>
      <c r="F25" s="9" t="s">
        <v>51</v>
      </c>
      <c r="G25" s="9" t="s">
        <v>401</v>
      </c>
    </row>
    <row r="26" spans="2:9" x14ac:dyDescent="0.2">
      <c r="B26" s="3">
        <v>4</v>
      </c>
      <c r="C26" s="4" t="s">
        <v>344</v>
      </c>
      <c r="D26" s="20" t="s">
        <v>20</v>
      </c>
      <c r="E26" s="9" t="s">
        <v>341</v>
      </c>
      <c r="F26" s="9" t="s">
        <v>338</v>
      </c>
      <c r="G26" s="9" t="s">
        <v>402</v>
      </c>
    </row>
    <row r="27" spans="2:9" x14ac:dyDescent="0.2">
      <c r="D27" s="22"/>
    </row>
    <row r="28" spans="2:9" x14ac:dyDescent="0.2">
      <c r="B28" s="2" t="s">
        <v>788</v>
      </c>
      <c r="D28" s="20"/>
    </row>
    <row r="29" spans="2:9" x14ac:dyDescent="0.2">
      <c r="B29" s="3">
        <v>1</v>
      </c>
      <c r="C29" s="4" t="s">
        <v>468</v>
      </c>
      <c r="D29" s="20" t="s">
        <v>18</v>
      </c>
      <c r="E29" s="9" t="s">
        <v>345</v>
      </c>
      <c r="F29" s="9" t="s">
        <v>80</v>
      </c>
      <c r="G29" s="9" t="s">
        <v>403</v>
      </c>
    </row>
    <row r="30" spans="2:9" x14ac:dyDescent="0.2">
      <c r="B30" s="3">
        <v>1</v>
      </c>
      <c r="C30" s="4" t="s">
        <v>464</v>
      </c>
      <c r="D30" s="20" t="s">
        <v>23</v>
      </c>
      <c r="E30" s="9" t="s">
        <v>210</v>
      </c>
      <c r="F30" s="9" t="s">
        <v>42</v>
      </c>
      <c r="G30" s="9" t="s">
        <v>465</v>
      </c>
    </row>
    <row r="31" spans="2:9" x14ac:dyDescent="0.2">
      <c r="B31" s="3">
        <v>1</v>
      </c>
      <c r="C31" s="4" t="s">
        <v>466</v>
      </c>
      <c r="D31" s="20" t="s">
        <v>21</v>
      </c>
      <c r="E31" s="9" t="s">
        <v>467</v>
      </c>
      <c r="F31" s="9" t="s">
        <v>59</v>
      </c>
      <c r="G31" s="9" t="s">
        <v>199</v>
      </c>
    </row>
    <row r="32" spans="2:9" x14ac:dyDescent="0.2">
      <c r="B32" s="3">
        <v>1</v>
      </c>
      <c r="C32" s="4" t="s">
        <v>469</v>
      </c>
      <c r="D32" s="20" t="s">
        <v>22</v>
      </c>
      <c r="E32" s="9" t="s">
        <v>470</v>
      </c>
      <c r="F32" s="9" t="s">
        <v>68</v>
      </c>
      <c r="G32" s="9" t="s">
        <v>471</v>
      </c>
    </row>
    <row r="33" spans="2:7" x14ac:dyDescent="0.2">
      <c r="B33" s="3">
        <v>1</v>
      </c>
      <c r="C33" s="4" t="s">
        <v>472</v>
      </c>
      <c r="D33" s="20" t="s">
        <v>473</v>
      </c>
      <c r="E33" s="9" t="s">
        <v>474</v>
      </c>
      <c r="F33" s="9" t="s">
        <v>69</v>
      </c>
      <c r="G33" s="9" t="s">
        <v>475</v>
      </c>
    </row>
    <row r="34" spans="2:7" x14ac:dyDescent="0.2">
      <c r="B34" s="3">
        <v>1</v>
      </c>
      <c r="C34" s="4" t="s">
        <v>476</v>
      </c>
      <c r="D34" s="20" t="s">
        <v>18</v>
      </c>
      <c r="E34" s="9" t="s">
        <v>477</v>
      </c>
      <c r="F34" s="9" t="s">
        <v>53</v>
      </c>
      <c r="G34" s="9" t="s">
        <v>478</v>
      </c>
    </row>
    <row r="35" spans="2:7" x14ac:dyDescent="0.2">
      <c r="B35" s="3">
        <v>1</v>
      </c>
      <c r="C35" s="4" t="s">
        <v>509</v>
      </c>
      <c r="D35" s="20" t="s">
        <v>23</v>
      </c>
      <c r="E35" s="9" t="s">
        <v>508</v>
      </c>
      <c r="F35" s="9" t="s">
        <v>33</v>
      </c>
      <c r="G35" s="9" t="s">
        <v>510</v>
      </c>
    </row>
    <row r="36" spans="2:7" x14ac:dyDescent="0.2">
      <c r="B36" s="3">
        <v>1</v>
      </c>
      <c r="C36" s="4" t="s">
        <v>604</v>
      </c>
      <c r="D36" s="20" t="s">
        <v>20</v>
      </c>
      <c r="E36" s="9" t="s">
        <v>602</v>
      </c>
      <c r="F36" s="9" t="s">
        <v>75</v>
      </c>
      <c r="G36" s="9" t="s">
        <v>603</v>
      </c>
    </row>
    <row r="37" spans="2:7" x14ac:dyDescent="0.2">
      <c r="B37" s="3">
        <v>1</v>
      </c>
      <c r="C37" s="4" t="s">
        <v>681</v>
      </c>
      <c r="D37" s="20" t="s">
        <v>20</v>
      </c>
      <c r="E37" s="9" t="s">
        <v>682</v>
      </c>
      <c r="F37" s="9" t="s">
        <v>68</v>
      </c>
      <c r="G37" s="9" t="s">
        <v>683</v>
      </c>
    </row>
    <row r="38" spans="2:7" x14ac:dyDescent="0.2">
      <c r="B38" s="3">
        <v>1</v>
      </c>
      <c r="C38" s="4" t="s">
        <v>786</v>
      </c>
      <c r="D38" s="20" t="s">
        <v>23</v>
      </c>
      <c r="E38" s="9" t="s">
        <v>787</v>
      </c>
      <c r="F38" s="9" t="s">
        <v>338</v>
      </c>
      <c r="G38" s="9" t="s">
        <v>216</v>
      </c>
    </row>
    <row r="39" spans="2:7" x14ac:dyDescent="0.2">
      <c r="B39" s="3">
        <v>1</v>
      </c>
      <c r="C39" s="4" t="s">
        <v>791</v>
      </c>
      <c r="D39" s="20" t="s">
        <v>20</v>
      </c>
      <c r="E39" s="9" t="s">
        <v>792</v>
      </c>
      <c r="F39" s="9" t="s">
        <v>81</v>
      </c>
      <c r="G39" s="9" t="s">
        <v>683</v>
      </c>
    </row>
    <row r="40" spans="2:7" x14ac:dyDescent="0.2">
      <c r="B40" s="3">
        <v>1</v>
      </c>
      <c r="C40" s="4" t="s">
        <v>852</v>
      </c>
      <c r="D40" s="20" t="s">
        <v>21</v>
      </c>
      <c r="E40" s="9" t="s">
        <v>853</v>
      </c>
      <c r="F40" s="9" t="s">
        <v>338</v>
      </c>
      <c r="G40" s="9" t="s">
        <v>854</v>
      </c>
    </row>
    <row r="41" spans="2:7" x14ac:dyDescent="0.2">
      <c r="B41" s="56">
        <v>1</v>
      </c>
      <c r="C41" s="2" t="s">
        <v>908</v>
      </c>
      <c r="D41" s="23" t="s">
        <v>18</v>
      </c>
      <c r="E41" s="8" t="s">
        <v>909</v>
      </c>
      <c r="F41" s="8" t="s">
        <v>207</v>
      </c>
      <c r="G41" s="8" t="s">
        <v>910</v>
      </c>
    </row>
    <row r="42" spans="2:7" x14ac:dyDescent="0.2">
      <c r="C42" s="4"/>
      <c r="D42" s="20"/>
    </row>
    <row r="43" spans="2:7" x14ac:dyDescent="0.2">
      <c r="B43" s="2" t="s">
        <v>461</v>
      </c>
      <c r="D43" s="23"/>
    </row>
    <row r="44" spans="2:7" x14ac:dyDescent="0.2">
      <c r="B44" s="3">
        <v>2</v>
      </c>
      <c r="C44" s="4" t="s">
        <v>273</v>
      </c>
      <c r="D44" s="20" t="s">
        <v>23</v>
      </c>
      <c r="E44" s="9" t="s">
        <v>346</v>
      </c>
      <c r="F44" s="9" t="s">
        <v>59</v>
      </c>
      <c r="G44" s="9" t="s">
        <v>404</v>
      </c>
    </row>
    <row r="45" spans="2:7" x14ac:dyDescent="0.2">
      <c r="B45" s="3">
        <v>2</v>
      </c>
      <c r="C45" s="4" t="s">
        <v>655</v>
      </c>
      <c r="D45" s="20" t="s">
        <v>473</v>
      </c>
      <c r="E45" s="9" t="s">
        <v>656</v>
      </c>
      <c r="F45" s="9" t="s">
        <v>33</v>
      </c>
      <c r="G45" s="9" t="s">
        <v>657</v>
      </c>
    </row>
    <row r="46" spans="2:7" x14ac:dyDescent="0.2">
      <c r="B46" s="3">
        <v>2</v>
      </c>
      <c r="C46" s="4" t="s">
        <v>676</v>
      </c>
      <c r="D46" s="20" t="s">
        <v>18</v>
      </c>
      <c r="E46" s="9" t="s">
        <v>677</v>
      </c>
      <c r="F46" s="9" t="s">
        <v>69</v>
      </c>
      <c r="G46" s="9" t="s">
        <v>678</v>
      </c>
    </row>
    <row r="47" spans="2:7" x14ac:dyDescent="0.2">
      <c r="B47" s="3">
        <v>2</v>
      </c>
      <c r="C47" s="4" t="s">
        <v>842</v>
      </c>
      <c r="D47" s="20" t="s">
        <v>21</v>
      </c>
      <c r="E47" s="9" t="s">
        <v>843</v>
      </c>
      <c r="F47" s="9" t="s">
        <v>42</v>
      </c>
      <c r="G47" s="9" t="s">
        <v>844</v>
      </c>
    </row>
    <row r="48" spans="2:7" x14ac:dyDescent="0.2">
      <c r="C48" s="4"/>
      <c r="D48" s="20"/>
    </row>
    <row r="49" spans="2:7" ht="12.75" customHeight="1" x14ac:dyDescent="0.2">
      <c r="B49" s="2" t="s">
        <v>2</v>
      </c>
      <c r="D49" s="23"/>
    </row>
    <row r="50" spans="2:7" ht="12.75" customHeight="1" x14ac:dyDescent="0.2">
      <c r="B50" s="3">
        <v>2</v>
      </c>
      <c r="C50" s="9" t="s">
        <v>458</v>
      </c>
      <c r="D50" s="20" t="s">
        <v>23</v>
      </c>
      <c r="E50" s="9" t="s">
        <v>346</v>
      </c>
      <c r="F50" s="9" t="s">
        <v>59</v>
      </c>
      <c r="G50" s="9" t="s">
        <v>404</v>
      </c>
    </row>
    <row r="51" spans="2:7" ht="12.75" customHeight="1" x14ac:dyDescent="0.2">
      <c r="B51" s="3">
        <v>2</v>
      </c>
      <c r="C51" s="4" t="s">
        <v>845</v>
      </c>
      <c r="D51" s="20" t="s">
        <v>21</v>
      </c>
      <c r="E51" s="9" t="s">
        <v>843</v>
      </c>
      <c r="F51" s="9" t="s">
        <v>42</v>
      </c>
      <c r="G51" s="9" t="s">
        <v>844</v>
      </c>
    </row>
    <row r="52" spans="2:7" ht="12.75" customHeight="1" x14ac:dyDescent="0.2">
      <c r="C52" s="4"/>
      <c r="D52" s="20"/>
    </row>
    <row r="53" spans="2:7" ht="12.75" customHeight="1" x14ac:dyDescent="0.2">
      <c r="B53" s="2" t="s">
        <v>463</v>
      </c>
      <c r="D53" s="23"/>
    </row>
    <row r="54" spans="2:7" x14ac:dyDescent="0.2">
      <c r="B54" s="3">
        <v>3</v>
      </c>
      <c r="C54" s="4" t="s">
        <v>347</v>
      </c>
      <c r="D54" s="20" t="s">
        <v>21</v>
      </c>
      <c r="E54" s="9" t="s">
        <v>96</v>
      </c>
      <c r="F54" s="9" t="s">
        <v>68</v>
      </c>
      <c r="G54" s="9" t="s">
        <v>405</v>
      </c>
    </row>
    <row r="55" spans="2:7" x14ac:dyDescent="0.2">
      <c r="B55" s="56">
        <v>3</v>
      </c>
      <c r="C55" s="2" t="s">
        <v>866</v>
      </c>
      <c r="D55" s="23" t="s">
        <v>17</v>
      </c>
      <c r="E55" s="8" t="s">
        <v>867</v>
      </c>
      <c r="F55" s="8" t="s">
        <v>59</v>
      </c>
      <c r="G55" s="8" t="s">
        <v>868</v>
      </c>
    </row>
    <row r="56" spans="2:7" x14ac:dyDescent="0.2">
      <c r="C56" s="4"/>
      <c r="D56" s="20"/>
    </row>
    <row r="57" spans="2:7" x14ac:dyDescent="0.2">
      <c r="B57" s="2" t="s">
        <v>462</v>
      </c>
      <c r="D57" s="20"/>
    </row>
    <row r="58" spans="2:7" x14ac:dyDescent="0.2">
      <c r="B58" s="3">
        <v>5</v>
      </c>
      <c r="C58" s="4" t="s">
        <v>134</v>
      </c>
      <c r="D58" s="20" t="s">
        <v>17</v>
      </c>
      <c r="E58" s="9" t="s">
        <v>76</v>
      </c>
      <c r="F58" s="9" t="s">
        <v>51</v>
      </c>
      <c r="G58" s="9" t="s">
        <v>195</v>
      </c>
    </row>
    <row r="59" spans="2:7" x14ac:dyDescent="0.2">
      <c r="B59" s="3">
        <v>5</v>
      </c>
      <c r="C59" s="4" t="s">
        <v>240</v>
      </c>
      <c r="D59" s="20" t="s">
        <v>17</v>
      </c>
      <c r="E59" s="9" t="s">
        <v>76</v>
      </c>
      <c r="F59" s="9" t="s">
        <v>51</v>
      </c>
      <c r="G59" s="9" t="s">
        <v>195</v>
      </c>
    </row>
    <row r="60" spans="2:7" x14ac:dyDescent="0.2">
      <c r="D60" s="22"/>
    </row>
    <row r="61" spans="2:7" ht="15.75" x14ac:dyDescent="0.25">
      <c r="B61" s="17" t="s">
        <v>278</v>
      </c>
      <c r="D61" s="22"/>
    </row>
    <row r="62" spans="2:7" x14ac:dyDescent="0.2">
      <c r="B62" s="2" t="s">
        <v>8</v>
      </c>
      <c r="D62" s="20"/>
    </row>
    <row r="63" spans="2:7" x14ac:dyDescent="0.2">
      <c r="B63" s="56">
        <v>71</v>
      </c>
      <c r="C63" s="2" t="s">
        <v>931</v>
      </c>
      <c r="D63" s="23" t="s">
        <v>926</v>
      </c>
      <c r="E63" s="8" t="s">
        <v>927</v>
      </c>
      <c r="F63" s="8" t="s">
        <v>69</v>
      </c>
      <c r="G63" s="8" t="s">
        <v>928</v>
      </c>
    </row>
    <row r="64" spans="2:7" x14ac:dyDescent="0.2">
      <c r="B64" s="3">
        <v>66</v>
      </c>
      <c r="C64" s="4" t="s">
        <v>351</v>
      </c>
      <c r="D64" s="20" t="s">
        <v>20</v>
      </c>
      <c r="E64" s="9" t="s">
        <v>186</v>
      </c>
      <c r="F64" s="9" t="s">
        <v>59</v>
      </c>
      <c r="G64" s="9" t="s">
        <v>187</v>
      </c>
    </row>
    <row r="65" spans="2:7" x14ac:dyDescent="0.2">
      <c r="B65" s="3">
        <v>64</v>
      </c>
      <c r="C65" s="4" t="s">
        <v>352</v>
      </c>
      <c r="D65" s="20" t="s">
        <v>19</v>
      </c>
      <c r="E65" s="9" t="s">
        <v>348</v>
      </c>
      <c r="F65" s="9" t="s">
        <v>71</v>
      </c>
      <c r="G65" s="9" t="s">
        <v>49</v>
      </c>
    </row>
    <row r="66" spans="2:7" x14ac:dyDescent="0.2">
      <c r="B66" s="3">
        <v>58</v>
      </c>
      <c r="C66" s="4" t="s">
        <v>595</v>
      </c>
      <c r="D66" s="20" t="s">
        <v>473</v>
      </c>
      <c r="E66" s="9" t="s">
        <v>593</v>
      </c>
      <c r="F66" s="9" t="s">
        <v>59</v>
      </c>
      <c r="G66" s="9" t="s">
        <v>594</v>
      </c>
    </row>
    <row r="67" spans="2:7" x14ac:dyDescent="0.2">
      <c r="B67" s="3">
        <v>56</v>
      </c>
      <c r="C67" s="4" t="s">
        <v>352</v>
      </c>
      <c r="D67" s="20" t="s">
        <v>19</v>
      </c>
      <c r="E67" s="9" t="s">
        <v>571</v>
      </c>
      <c r="F67" s="9" t="s">
        <v>59</v>
      </c>
      <c r="G67" s="9" t="s">
        <v>572</v>
      </c>
    </row>
    <row r="68" spans="2:7" x14ac:dyDescent="0.2">
      <c r="B68" s="3">
        <v>55</v>
      </c>
      <c r="C68" s="4" t="s">
        <v>352</v>
      </c>
      <c r="D68" s="20" t="s">
        <v>19</v>
      </c>
      <c r="E68" s="9" t="s">
        <v>579</v>
      </c>
      <c r="F68" s="9" t="s">
        <v>80</v>
      </c>
      <c r="G68" s="9" t="s">
        <v>580</v>
      </c>
    </row>
    <row r="69" spans="2:7" x14ac:dyDescent="0.2">
      <c r="B69" s="66">
        <v>55</v>
      </c>
      <c r="C69" s="2" t="s">
        <v>944</v>
      </c>
      <c r="D69" s="23" t="s">
        <v>21</v>
      </c>
      <c r="E69" s="8" t="s">
        <v>945</v>
      </c>
      <c r="F69" s="8" t="s">
        <v>75</v>
      </c>
      <c r="G69" s="8" t="s">
        <v>946</v>
      </c>
    </row>
    <row r="70" spans="2:7" x14ac:dyDescent="0.2">
      <c r="B70" s="66">
        <v>55</v>
      </c>
      <c r="C70" s="2" t="s">
        <v>957</v>
      </c>
      <c r="D70" s="23" t="s">
        <v>18</v>
      </c>
      <c r="E70" s="8" t="s">
        <v>958</v>
      </c>
      <c r="F70" s="8" t="s">
        <v>68</v>
      </c>
      <c r="G70" s="8" t="s">
        <v>959</v>
      </c>
    </row>
    <row r="71" spans="2:7" x14ac:dyDescent="0.2">
      <c r="B71" s="3">
        <v>53</v>
      </c>
      <c r="C71" s="4" t="s">
        <v>353</v>
      </c>
      <c r="D71" s="20" t="s">
        <v>23</v>
      </c>
      <c r="E71" s="9" t="s">
        <v>331</v>
      </c>
      <c r="F71" s="9" t="s">
        <v>219</v>
      </c>
      <c r="G71" s="9" t="s">
        <v>192</v>
      </c>
    </row>
    <row r="72" spans="2:7" x14ac:dyDescent="0.2">
      <c r="B72" s="3">
        <v>53</v>
      </c>
      <c r="C72" s="4" t="s">
        <v>352</v>
      </c>
      <c r="D72" s="20" t="s">
        <v>19</v>
      </c>
      <c r="E72" s="9" t="s">
        <v>349</v>
      </c>
      <c r="F72" s="9" t="s">
        <v>71</v>
      </c>
      <c r="G72" s="9" t="s">
        <v>406</v>
      </c>
    </row>
    <row r="73" spans="2:7" x14ac:dyDescent="0.2">
      <c r="B73" s="3">
        <v>53</v>
      </c>
      <c r="C73" s="4" t="s">
        <v>697</v>
      </c>
      <c r="D73" s="20" t="s">
        <v>22</v>
      </c>
      <c r="E73" s="9" t="s">
        <v>698</v>
      </c>
      <c r="F73" s="9" t="s">
        <v>46</v>
      </c>
      <c r="G73" s="9" t="s">
        <v>227</v>
      </c>
    </row>
    <row r="74" spans="2:7" x14ac:dyDescent="0.2">
      <c r="B74" s="66">
        <v>53</v>
      </c>
      <c r="C74" s="2" t="s">
        <v>948</v>
      </c>
      <c r="D74" s="23" t="s">
        <v>21</v>
      </c>
      <c r="E74" s="8" t="s">
        <v>947</v>
      </c>
      <c r="F74" s="8" t="s">
        <v>75</v>
      </c>
      <c r="G74" s="8" t="s">
        <v>216</v>
      </c>
    </row>
    <row r="75" spans="2:7" x14ac:dyDescent="0.2">
      <c r="C75" s="4"/>
      <c r="D75" s="20"/>
    </row>
    <row r="76" spans="2:7" x14ac:dyDescent="0.2">
      <c r="B76" s="2" t="s">
        <v>906</v>
      </c>
      <c r="D76" s="20"/>
    </row>
    <row r="77" spans="2:7" x14ac:dyDescent="0.2">
      <c r="B77" s="3">
        <v>46</v>
      </c>
      <c r="C77" s="4" t="s">
        <v>352</v>
      </c>
      <c r="D77" s="20" t="s">
        <v>19</v>
      </c>
      <c r="E77" s="9" t="s">
        <v>562</v>
      </c>
      <c r="F77" s="9" t="s">
        <v>219</v>
      </c>
      <c r="G77" s="9" t="s">
        <v>563</v>
      </c>
    </row>
    <row r="78" spans="2:7" x14ac:dyDescent="0.2">
      <c r="B78" s="3">
        <v>46</v>
      </c>
      <c r="C78" s="4" t="s">
        <v>887</v>
      </c>
      <c r="D78" s="20" t="s">
        <v>22</v>
      </c>
      <c r="E78" s="9" t="s">
        <v>886</v>
      </c>
      <c r="F78" s="9" t="s">
        <v>33</v>
      </c>
      <c r="G78" s="9" t="s">
        <v>892</v>
      </c>
    </row>
    <row r="79" spans="2:7" x14ac:dyDescent="0.2">
      <c r="B79" s="3">
        <v>45</v>
      </c>
      <c r="C79" s="4" t="s">
        <v>551</v>
      </c>
      <c r="D79" s="20" t="s">
        <v>21</v>
      </c>
      <c r="E79" s="9" t="s">
        <v>555</v>
      </c>
      <c r="F79" s="9" t="s">
        <v>90</v>
      </c>
      <c r="G79" s="9" t="s">
        <v>407</v>
      </c>
    </row>
    <row r="80" spans="2:7" x14ac:dyDescent="0.2">
      <c r="B80" s="3">
        <v>44</v>
      </c>
      <c r="C80" s="4" t="s">
        <v>802</v>
      </c>
      <c r="D80" s="20" t="s">
        <v>18</v>
      </c>
      <c r="E80" s="9" t="s">
        <v>804</v>
      </c>
      <c r="F80" s="9" t="s">
        <v>69</v>
      </c>
      <c r="G80" s="9" t="s">
        <v>805</v>
      </c>
    </row>
    <row r="81" spans="2:7" x14ac:dyDescent="0.2">
      <c r="B81" s="56">
        <v>42</v>
      </c>
      <c r="C81" s="2" t="s">
        <v>849</v>
      </c>
      <c r="D81" s="23" t="s">
        <v>21</v>
      </c>
      <c r="E81" s="8" t="s">
        <v>914</v>
      </c>
      <c r="F81" s="8" t="s">
        <v>915</v>
      </c>
      <c r="G81" s="8" t="s">
        <v>916</v>
      </c>
    </row>
    <row r="82" spans="2:7" x14ac:dyDescent="0.2">
      <c r="B82" s="3">
        <v>41</v>
      </c>
      <c r="C82" s="4" t="s">
        <v>354</v>
      </c>
      <c r="D82" s="20" t="s">
        <v>21</v>
      </c>
      <c r="E82" s="9" t="s">
        <v>350</v>
      </c>
      <c r="F82" s="9" t="s">
        <v>75</v>
      </c>
      <c r="G82" s="9" t="s">
        <v>407</v>
      </c>
    </row>
    <row r="83" spans="2:7" x14ac:dyDescent="0.2">
      <c r="B83" s="3">
        <v>41</v>
      </c>
      <c r="C83" s="4" t="s">
        <v>352</v>
      </c>
      <c r="D83" s="20" t="s">
        <v>19</v>
      </c>
      <c r="E83" s="9" t="s">
        <v>553</v>
      </c>
      <c r="F83" s="9" t="s">
        <v>68</v>
      </c>
      <c r="G83" s="9" t="s">
        <v>554</v>
      </c>
    </row>
    <row r="84" spans="2:7" x14ac:dyDescent="0.2">
      <c r="B84" s="3"/>
      <c r="C84" s="4"/>
      <c r="D84" s="20"/>
    </row>
    <row r="85" spans="2:7" x14ac:dyDescent="0.2">
      <c r="B85" s="8" t="s">
        <v>905</v>
      </c>
      <c r="C85" s="4"/>
      <c r="D85" s="20"/>
    </row>
    <row r="86" spans="2:7" x14ac:dyDescent="0.2">
      <c r="B86" s="3">
        <v>5</v>
      </c>
      <c r="C86" s="4" t="s">
        <v>877</v>
      </c>
      <c r="D86" s="20" t="s">
        <v>17</v>
      </c>
      <c r="E86" s="9" t="s">
        <v>878</v>
      </c>
      <c r="F86" s="9" t="s">
        <v>68</v>
      </c>
      <c r="G86" s="9" t="s">
        <v>398</v>
      </c>
    </row>
    <row r="87" spans="2:7" x14ac:dyDescent="0.2">
      <c r="B87" s="3">
        <v>5</v>
      </c>
      <c r="C87" s="4" t="s">
        <v>431</v>
      </c>
      <c r="D87" s="20" t="s">
        <v>17</v>
      </c>
      <c r="E87" s="9" t="s">
        <v>885</v>
      </c>
      <c r="F87" s="9" t="s">
        <v>75</v>
      </c>
      <c r="G87" s="9" t="s">
        <v>188</v>
      </c>
    </row>
    <row r="88" spans="2:7" x14ac:dyDescent="0.2">
      <c r="B88" s="3">
        <v>5</v>
      </c>
      <c r="C88" s="4" t="s">
        <v>578</v>
      </c>
      <c r="D88" s="20" t="s">
        <v>17</v>
      </c>
      <c r="E88" s="9" t="s">
        <v>508</v>
      </c>
      <c r="F88" s="9" t="s">
        <v>338</v>
      </c>
      <c r="G88" s="9" t="s">
        <v>511</v>
      </c>
    </row>
    <row r="89" spans="2:7" x14ac:dyDescent="0.2">
      <c r="B89" s="66">
        <v>5</v>
      </c>
      <c r="C89" s="2" t="s">
        <v>940</v>
      </c>
      <c r="D89" s="23" t="s">
        <v>473</v>
      </c>
      <c r="E89" s="8" t="s">
        <v>941</v>
      </c>
      <c r="F89" s="8" t="s">
        <v>695</v>
      </c>
      <c r="G89" s="8" t="s">
        <v>942</v>
      </c>
    </row>
    <row r="90" spans="2:7" x14ac:dyDescent="0.2">
      <c r="B90" s="3">
        <v>6</v>
      </c>
      <c r="C90" s="4" t="s">
        <v>288</v>
      </c>
      <c r="D90" s="20" t="s">
        <v>17</v>
      </c>
      <c r="E90" s="9" t="s">
        <v>879</v>
      </c>
      <c r="F90" s="9" t="s">
        <v>75</v>
      </c>
      <c r="G90" s="9" t="s">
        <v>880</v>
      </c>
    </row>
    <row r="91" spans="2:7" x14ac:dyDescent="0.2">
      <c r="B91" s="3">
        <v>6</v>
      </c>
      <c r="C91" s="4" t="s">
        <v>288</v>
      </c>
      <c r="D91" s="20" t="s">
        <v>17</v>
      </c>
      <c r="E91" s="9" t="s">
        <v>111</v>
      </c>
      <c r="F91" s="9" t="s">
        <v>75</v>
      </c>
      <c r="G91" s="9" t="s">
        <v>414</v>
      </c>
    </row>
    <row r="92" spans="2:7" x14ac:dyDescent="0.2">
      <c r="B92" s="3">
        <v>6</v>
      </c>
      <c r="C92" s="4" t="s">
        <v>288</v>
      </c>
      <c r="D92" s="20" t="s">
        <v>17</v>
      </c>
      <c r="E92" s="9" t="s">
        <v>333</v>
      </c>
      <c r="F92" s="9" t="s">
        <v>68</v>
      </c>
      <c r="G92" s="9" t="s">
        <v>398</v>
      </c>
    </row>
    <row r="93" spans="2:7" x14ac:dyDescent="0.2">
      <c r="B93" s="56">
        <v>6</v>
      </c>
      <c r="C93" s="2" t="s">
        <v>890</v>
      </c>
      <c r="D93" s="23" t="s">
        <v>17</v>
      </c>
      <c r="E93" s="8" t="s">
        <v>891</v>
      </c>
      <c r="F93" s="8" t="s">
        <v>695</v>
      </c>
      <c r="G93" s="8" t="s">
        <v>188</v>
      </c>
    </row>
    <row r="94" spans="2:7" x14ac:dyDescent="0.2">
      <c r="B94" s="3">
        <v>7</v>
      </c>
      <c r="C94" s="4" t="s">
        <v>881</v>
      </c>
      <c r="D94" s="20" t="s">
        <v>22</v>
      </c>
      <c r="E94" s="9" t="s">
        <v>882</v>
      </c>
      <c r="F94" s="9" t="s">
        <v>51</v>
      </c>
      <c r="G94" s="9" t="s">
        <v>883</v>
      </c>
    </row>
    <row r="95" spans="2:7" x14ac:dyDescent="0.2">
      <c r="B95" s="3">
        <v>7</v>
      </c>
      <c r="C95" s="4" t="s">
        <v>600</v>
      </c>
      <c r="D95" s="20" t="s">
        <v>17</v>
      </c>
      <c r="E95" s="9" t="s">
        <v>884</v>
      </c>
      <c r="F95" s="9" t="s">
        <v>69</v>
      </c>
      <c r="G95" s="9" t="s">
        <v>880</v>
      </c>
    </row>
    <row r="96" spans="2:7" x14ac:dyDescent="0.2">
      <c r="B96" s="3">
        <v>7</v>
      </c>
      <c r="C96" s="4" t="s">
        <v>888</v>
      </c>
      <c r="D96" s="20" t="s">
        <v>17</v>
      </c>
      <c r="E96" s="9" t="s">
        <v>555</v>
      </c>
      <c r="F96" s="9" t="s">
        <v>80</v>
      </c>
      <c r="G96" s="9" t="s">
        <v>889</v>
      </c>
    </row>
    <row r="97" spans="2:10" x14ac:dyDescent="0.2">
      <c r="B97" s="3"/>
      <c r="C97" s="4"/>
      <c r="D97" s="20"/>
    </row>
    <row r="98" spans="2:10" x14ac:dyDescent="0.2">
      <c r="B98" s="8" t="s">
        <v>971</v>
      </c>
      <c r="C98" s="20"/>
    </row>
    <row r="99" spans="2:10" x14ac:dyDescent="0.2">
      <c r="B99" s="66">
        <v>1</v>
      </c>
      <c r="C99" s="2" t="s">
        <v>975</v>
      </c>
      <c r="D99" s="23" t="s">
        <v>20</v>
      </c>
      <c r="E99" s="8" t="s">
        <v>972</v>
      </c>
      <c r="F99" s="8" t="s">
        <v>219</v>
      </c>
      <c r="G99" s="8" t="s">
        <v>973</v>
      </c>
    </row>
    <row r="100" spans="2:10" x14ac:dyDescent="0.2">
      <c r="C100" s="2" t="s">
        <v>974</v>
      </c>
      <c r="D100" s="20"/>
    </row>
    <row r="101" spans="2:10" x14ac:dyDescent="0.2">
      <c r="D101" s="22"/>
    </row>
    <row r="102" spans="2:10" ht="15.75" x14ac:dyDescent="0.25">
      <c r="B102" s="17" t="s">
        <v>25</v>
      </c>
      <c r="D102" s="22"/>
    </row>
    <row r="103" spans="2:10" x14ac:dyDescent="0.2">
      <c r="B103" s="8" t="s">
        <v>327</v>
      </c>
      <c r="D103" s="22"/>
    </row>
    <row r="104" spans="2:10" x14ac:dyDescent="0.2">
      <c r="B104" s="18">
        <v>3.2930555555555556</v>
      </c>
      <c r="C104" s="4" t="s">
        <v>408</v>
      </c>
      <c r="D104" s="24"/>
      <c r="E104" s="9" t="s">
        <v>186</v>
      </c>
      <c r="G104" s="9" t="s">
        <v>187</v>
      </c>
    </row>
    <row r="105" spans="2:10" x14ac:dyDescent="0.2">
      <c r="B105" s="18">
        <v>2.6458333333333335</v>
      </c>
      <c r="C105" s="4" t="s">
        <v>534</v>
      </c>
      <c r="D105" s="24"/>
      <c r="E105" s="9" t="s">
        <v>535</v>
      </c>
      <c r="G105" s="9" t="s">
        <v>536</v>
      </c>
      <c r="J105" s="38"/>
    </row>
    <row r="106" spans="2:10" x14ac:dyDescent="0.2">
      <c r="B106" s="18">
        <v>2.6041666666666665</v>
      </c>
      <c r="C106" s="4" t="s">
        <v>197</v>
      </c>
      <c r="D106" s="24"/>
      <c r="E106" s="9" t="s">
        <v>355</v>
      </c>
      <c r="G106" s="9" t="s">
        <v>411</v>
      </c>
      <c r="J106" s="38"/>
    </row>
    <row r="107" spans="2:10" x14ac:dyDescent="0.2">
      <c r="B107" s="18">
        <v>2.0763888888888888</v>
      </c>
      <c r="C107" s="4" t="s">
        <v>596</v>
      </c>
      <c r="D107" s="24"/>
      <c r="E107" s="9" t="s">
        <v>593</v>
      </c>
      <c r="G107" s="9" t="s">
        <v>594</v>
      </c>
      <c r="J107" s="38"/>
    </row>
    <row r="108" spans="2:10" x14ac:dyDescent="0.2">
      <c r="B108" s="18">
        <v>1.9590277777777778</v>
      </c>
      <c r="C108" s="4" t="s">
        <v>673</v>
      </c>
      <c r="D108" s="24"/>
      <c r="E108" s="9" t="s">
        <v>674</v>
      </c>
      <c r="G108" s="9" t="s">
        <v>675</v>
      </c>
      <c r="J108" s="38"/>
    </row>
    <row r="109" spans="2:10" x14ac:dyDescent="0.2">
      <c r="B109" s="18">
        <v>1.9131944444444444</v>
      </c>
      <c r="C109" s="4" t="s">
        <v>529</v>
      </c>
      <c r="D109" s="24"/>
      <c r="E109" s="9" t="s">
        <v>530</v>
      </c>
      <c r="G109" s="9" t="s">
        <v>531</v>
      </c>
    </row>
    <row r="110" spans="2:10" x14ac:dyDescent="0.2">
      <c r="B110" s="18">
        <v>1.4784722222222222</v>
      </c>
      <c r="C110" s="4" t="s">
        <v>409</v>
      </c>
      <c r="D110" s="24"/>
      <c r="E110" s="9" t="s">
        <v>356</v>
      </c>
      <c r="G110" s="9" t="s">
        <v>410</v>
      </c>
    </row>
    <row r="111" spans="2:10" x14ac:dyDescent="0.2">
      <c r="C111" s="19"/>
      <c r="D111" s="22"/>
    </row>
    <row r="112" spans="2:10" x14ac:dyDescent="0.2">
      <c r="B112" s="2" t="s">
        <v>15</v>
      </c>
      <c r="D112" s="20"/>
    </row>
    <row r="113" spans="2:7" x14ac:dyDescent="0.2">
      <c r="B113" s="3">
        <v>17</v>
      </c>
      <c r="C113" s="4" t="s">
        <v>314</v>
      </c>
      <c r="D113" s="20"/>
      <c r="E113" s="9" t="s">
        <v>329</v>
      </c>
      <c r="F113" s="9" t="s">
        <v>75</v>
      </c>
      <c r="G113" s="9" t="s">
        <v>361</v>
      </c>
    </row>
    <row r="114" spans="2:7" x14ac:dyDescent="0.2">
      <c r="B114" s="3">
        <v>15</v>
      </c>
      <c r="C114" s="4" t="s">
        <v>323</v>
      </c>
      <c r="D114" s="20"/>
      <c r="E114" s="9" t="s">
        <v>330</v>
      </c>
      <c r="F114" s="9" t="s">
        <v>338</v>
      </c>
      <c r="G114" s="9" t="s">
        <v>362</v>
      </c>
    </row>
    <row r="115" spans="2:7" x14ac:dyDescent="0.2">
      <c r="B115" s="3">
        <v>13</v>
      </c>
      <c r="C115" s="4" t="s">
        <v>314</v>
      </c>
      <c r="D115" s="20"/>
      <c r="E115" s="9" t="s">
        <v>340</v>
      </c>
      <c r="F115" s="9" t="s">
        <v>51</v>
      </c>
      <c r="G115" s="9" t="s">
        <v>401</v>
      </c>
    </row>
    <row r="116" spans="2:7" x14ac:dyDescent="0.2">
      <c r="B116" s="3">
        <v>12</v>
      </c>
      <c r="C116" s="4" t="s">
        <v>314</v>
      </c>
      <c r="D116" s="20"/>
      <c r="E116" s="9" t="s">
        <v>357</v>
      </c>
      <c r="F116" s="9" t="s">
        <v>75</v>
      </c>
      <c r="G116" s="9" t="s">
        <v>412</v>
      </c>
    </row>
    <row r="117" spans="2:7" x14ac:dyDescent="0.2">
      <c r="B117" s="3">
        <v>12</v>
      </c>
      <c r="C117" s="4" t="s">
        <v>360</v>
      </c>
      <c r="D117" s="20"/>
      <c r="E117" s="9" t="s">
        <v>358</v>
      </c>
      <c r="F117" s="9" t="s">
        <v>359</v>
      </c>
      <c r="G117" s="9" t="s">
        <v>412</v>
      </c>
    </row>
    <row r="118" spans="2:7" x14ac:dyDescent="0.2">
      <c r="B118" s="3"/>
      <c r="C118" s="4"/>
      <c r="D118" s="20"/>
    </row>
    <row r="119" spans="2:7" x14ac:dyDescent="0.2">
      <c r="B119" s="2" t="s">
        <v>16</v>
      </c>
      <c r="D119" s="20"/>
    </row>
    <row r="120" spans="2:7" x14ac:dyDescent="0.2">
      <c r="B120" s="3">
        <v>17</v>
      </c>
      <c r="C120" s="4" t="s">
        <v>456</v>
      </c>
      <c r="D120" s="20"/>
      <c r="E120" s="9" t="s">
        <v>329</v>
      </c>
      <c r="G120" s="9" t="s">
        <v>361</v>
      </c>
    </row>
    <row r="121" spans="2:7" x14ac:dyDescent="0.2">
      <c r="B121" s="3">
        <v>15</v>
      </c>
      <c r="C121" s="4" t="s">
        <v>457</v>
      </c>
      <c r="D121" s="20"/>
      <c r="E121" s="9" t="s">
        <v>330</v>
      </c>
      <c r="G121" s="9" t="s">
        <v>362</v>
      </c>
    </row>
    <row r="122" spans="2:7" x14ac:dyDescent="0.2">
      <c r="B122" s="3"/>
      <c r="C122" s="4"/>
      <c r="D122" s="20"/>
    </row>
    <row r="123" spans="2:7" x14ac:dyDescent="0.2">
      <c r="B123" s="2" t="s">
        <v>328</v>
      </c>
      <c r="D123" s="20"/>
    </row>
    <row r="124" spans="2:7" x14ac:dyDescent="0.2">
      <c r="B124" s="3">
        <v>0</v>
      </c>
      <c r="C124" s="4" t="s">
        <v>85</v>
      </c>
      <c r="D124" s="20"/>
      <c r="E124" s="9" t="s">
        <v>364</v>
      </c>
      <c r="G124" s="9" t="s">
        <v>413</v>
      </c>
    </row>
    <row r="125" spans="2:7" x14ac:dyDescent="0.2">
      <c r="B125" s="3">
        <v>0</v>
      </c>
      <c r="C125" s="4" t="s">
        <v>363</v>
      </c>
      <c r="D125" s="23"/>
      <c r="E125" s="9" t="s">
        <v>365</v>
      </c>
      <c r="G125" s="9" t="s">
        <v>366</v>
      </c>
    </row>
    <row r="126" spans="2:7" x14ac:dyDescent="0.2">
      <c r="B126" s="3">
        <v>0</v>
      </c>
      <c r="C126" s="4" t="s">
        <v>499</v>
      </c>
      <c r="D126" s="20"/>
      <c r="E126" s="9" t="s">
        <v>500</v>
      </c>
      <c r="G126" s="9" t="s">
        <v>501</v>
      </c>
    </row>
    <row r="127" spans="2:7" x14ac:dyDescent="0.2">
      <c r="B127" s="3">
        <v>0</v>
      </c>
      <c r="C127" s="4" t="s">
        <v>505</v>
      </c>
      <c r="D127" s="20"/>
      <c r="E127" s="9" t="s">
        <v>506</v>
      </c>
      <c r="G127" s="9" t="s">
        <v>507</v>
      </c>
    </row>
    <row r="128" spans="2:7" x14ac:dyDescent="0.2">
      <c r="B128" s="3">
        <v>0</v>
      </c>
      <c r="C128" s="4" t="s">
        <v>517</v>
      </c>
      <c r="D128" s="20"/>
      <c r="E128" s="9" t="s">
        <v>518</v>
      </c>
      <c r="G128" s="9" t="s">
        <v>519</v>
      </c>
    </row>
    <row r="129" spans="2:7" x14ac:dyDescent="0.2">
      <c r="B129" s="3">
        <v>0</v>
      </c>
      <c r="C129" s="4" t="s">
        <v>564</v>
      </c>
      <c r="D129" s="20"/>
      <c r="E129" s="9" t="s">
        <v>562</v>
      </c>
      <c r="G129" s="9" t="s">
        <v>563</v>
      </c>
    </row>
    <row r="130" spans="2:7" x14ac:dyDescent="0.2">
      <c r="B130" s="3">
        <v>0</v>
      </c>
      <c r="C130" s="4" t="s">
        <v>94</v>
      </c>
      <c r="D130" s="20"/>
      <c r="E130" s="9" t="s">
        <v>661</v>
      </c>
      <c r="G130" s="9" t="s">
        <v>662</v>
      </c>
    </row>
    <row r="131" spans="2:7" x14ac:dyDescent="0.2">
      <c r="B131" s="3">
        <v>0</v>
      </c>
      <c r="C131" s="4" t="s">
        <v>800</v>
      </c>
      <c r="D131" s="20"/>
      <c r="E131" s="9" t="s">
        <v>801</v>
      </c>
      <c r="G131" s="9" t="s">
        <v>507</v>
      </c>
    </row>
    <row r="132" spans="2:7" x14ac:dyDescent="0.2">
      <c r="B132" s="56">
        <v>0</v>
      </c>
      <c r="C132" s="2" t="s">
        <v>917</v>
      </c>
      <c r="D132" s="23"/>
      <c r="E132" s="8" t="s">
        <v>914</v>
      </c>
      <c r="F132" s="8"/>
      <c r="G132" s="8" t="s">
        <v>918</v>
      </c>
    </row>
    <row r="133" spans="2:7" x14ac:dyDescent="0.2">
      <c r="C133" s="19"/>
      <c r="D133" s="22"/>
    </row>
    <row r="134" spans="2:7" x14ac:dyDescent="0.2">
      <c r="B134" s="2" t="s">
        <v>9</v>
      </c>
      <c r="D134" s="20"/>
    </row>
    <row r="135" spans="2:7" x14ac:dyDescent="0.2">
      <c r="B135" s="6" t="s">
        <v>10</v>
      </c>
      <c r="D135" s="20"/>
    </row>
    <row r="136" spans="2:7" x14ac:dyDescent="0.2">
      <c r="B136" s="3">
        <v>73</v>
      </c>
      <c r="C136" s="4" t="s">
        <v>314</v>
      </c>
      <c r="D136" s="20"/>
      <c r="E136" s="9" t="s">
        <v>357</v>
      </c>
      <c r="F136" s="9" t="s">
        <v>75</v>
      </c>
      <c r="G136" s="9" t="s">
        <v>412</v>
      </c>
    </row>
    <row r="137" spans="2:7" x14ac:dyDescent="0.2">
      <c r="B137" s="56">
        <v>73</v>
      </c>
      <c r="C137" s="2" t="s">
        <v>929</v>
      </c>
      <c r="D137" s="23"/>
      <c r="E137" s="8" t="s">
        <v>927</v>
      </c>
      <c r="F137" s="8" t="s">
        <v>69</v>
      </c>
      <c r="G137" s="8" t="s">
        <v>928</v>
      </c>
    </row>
    <row r="138" spans="2:7" x14ac:dyDescent="0.2">
      <c r="B138" s="3">
        <v>70</v>
      </c>
      <c r="C138" s="4" t="s">
        <v>314</v>
      </c>
      <c r="D138" s="20"/>
      <c r="E138" s="9" t="s">
        <v>367</v>
      </c>
      <c r="F138" s="9" t="s">
        <v>42</v>
      </c>
      <c r="G138" s="9" t="s">
        <v>414</v>
      </c>
    </row>
    <row r="139" spans="2:7" x14ac:dyDescent="0.2">
      <c r="B139" s="3">
        <v>68</v>
      </c>
      <c r="C139" s="4" t="s">
        <v>314</v>
      </c>
      <c r="D139" s="20"/>
      <c r="E139" s="9" t="s">
        <v>368</v>
      </c>
      <c r="F139" s="9" t="s">
        <v>68</v>
      </c>
      <c r="G139" s="9" t="s">
        <v>414</v>
      </c>
    </row>
    <row r="140" spans="2:7" x14ac:dyDescent="0.2">
      <c r="B140" s="3"/>
      <c r="C140" s="4"/>
      <c r="D140" s="20"/>
    </row>
    <row r="141" spans="2:7" x14ac:dyDescent="0.2">
      <c r="B141" s="2" t="s">
        <v>11</v>
      </c>
      <c r="D141" s="20"/>
    </row>
    <row r="142" spans="2:7" x14ac:dyDescent="0.2">
      <c r="B142" s="6" t="s">
        <v>10</v>
      </c>
      <c r="D142" s="20"/>
    </row>
    <row r="143" spans="2:7" x14ac:dyDescent="0.2">
      <c r="B143" s="3">
        <v>109</v>
      </c>
      <c r="C143" s="4" t="s">
        <v>376</v>
      </c>
      <c r="D143" s="20"/>
      <c r="E143" s="9" t="s">
        <v>186</v>
      </c>
      <c r="G143" s="9" t="s">
        <v>187</v>
      </c>
    </row>
    <row r="144" spans="2:7" x14ac:dyDescent="0.2">
      <c r="B144" s="56">
        <f>73+33</f>
        <v>106</v>
      </c>
      <c r="C144" s="2" t="s">
        <v>930</v>
      </c>
      <c r="D144" s="20"/>
      <c r="E144" s="8" t="s">
        <v>927</v>
      </c>
      <c r="G144" s="8" t="s">
        <v>928</v>
      </c>
    </row>
    <row r="145" spans="2:7" x14ac:dyDescent="0.2">
      <c r="B145" s="3">
        <v>98</v>
      </c>
      <c r="C145" s="4" t="s">
        <v>581</v>
      </c>
      <c r="D145" s="20"/>
      <c r="E145" s="9" t="s">
        <v>579</v>
      </c>
      <c r="G145" s="9" t="s">
        <v>580</v>
      </c>
    </row>
    <row r="146" spans="2:7" x14ac:dyDescent="0.2">
      <c r="B146" s="3">
        <v>92</v>
      </c>
      <c r="C146" s="4" t="s">
        <v>377</v>
      </c>
      <c r="D146" s="20"/>
      <c r="E146" s="9" t="s">
        <v>369</v>
      </c>
      <c r="G146" s="9" t="s">
        <v>415</v>
      </c>
    </row>
    <row r="147" spans="2:7" x14ac:dyDescent="0.2">
      <c r="B147" s="3">
        <v>92</v>
      </c>
      <c r="C147" s="4" t="s">
        <v>378</v>
      </c>
      <c r="D147" s="20"/>
      <c r="E147" s="9" t="s">
        <v>355</v>
      </c>
      <c r="G147" s="9" t="s">
        <v>411</v>
      </c>
    </row>
    <row r="148" spans="2:7" x14ac:dyDescent="0.2">
      <c r="B148" s="3">
        <v>87</v>
      </c>
      <c r="C148" s="4" t="s">
        <v>379</v>
      </c>
      <c r="D148" s="20"/>
      <c r="E148" s="9" t="s">
        <v>370</v>
      </c>
      <c r="G148" s="9" t="s">
        <v>38</v>
      </c>
    </row>
    <row r="149" spans="2:7" x14ac:dyDescent="0.2">
      <c r="B149" s="3">
        <v>86</v>
      </c>
      <c r="C149" s="4" t="s">
        <v>380</v>
      </c>
      <c r="D149" s="20"/>
      <c r="E149" s="9" t="s">
        <v>348</v>
      </c>
      <c r="G149" s="9" t="s">
        <v>49</v>
      </c>
    </row>
    <row r="150" spans="2:7" x14ac:dyDescent="0.2">
      <c r="B150" s="3">
        <v>86</v>
      </c>
      <c r="C150" s="4" t="s">
        <v>565</v>
      </c>
      <c r="D150" s="20"/>
      <c r="E150" s="9" t="s">
        <v>566</v>
      </c>
      <c r="G150" s="9" t="s">
        <v>567</v>
      </c>
    </row>
    <row r="151" spans="2:7" x14ac:dyDescent="0.2">
      <c r="B151" s="3">
        <v>85</v>
      </c>
      <c r="C151" s="4" t="s">
        <v>381</v>
      </c>
      <c r="D151" s="20"/>
      <c r="E151" s="9" t="s">
        <v>371</v>
      </c>
      <c r="G151" s="9" t="s">
        <v>416</v>
      </c>
    </row>
    <row r="152" spans="2:7" x14ac:dyDescent="0.2">
      <c r="B152" s="3">
        <v>85</v>
      </c>
      <c r="C152" s="4" t="s">
        <v>597</v>
      </c>
      <c r="D152" s="20"/>
      <c r="E152" s="9" t="s">
        <v>593</v>
      </c>
      <c r="G152" s="9" t="s">
        <v>594</v>
      </c>
    </row>
    <row r="153" spans="2:7" x14ac:dyDescent="0.2">
      <c r="B153" s="3">
        <v>84</v>
      </c>
      <c r="C153" s="4" t="s">
        <v>382</v>
      </c>
      <c r="D153" s="20"/>
      <c r="E153" s="9" t="s">
        <v>372</v>
      </c>
      <c r="G153" s="9" t="s">
        <v>148</v>
      </c>
    </row>
    <row r="154" spans="2:7" x14ac:dyDescent="0.2">
      <c r="B154" s="3">
        <v>84</v>
      </c>
      <c r="C154" s="4" t="s">
        <v>383</v>
      </c>
      <c r="D154" s="20"/>
      <c r="E154" s="9" t="s">
        <v>373</v>
      </c>
      <c r="G154" s="9" t="s">
        <v>417</v>
      </c>
    </row>
    <row r="155" spans="2:7" x14ac:dyDescent="0.2">
      <c r="B155" s="3">
        <v>84</v>
      </c>
      <c r="C155" s="4" t="s">
        <v>384</v>
      </c>
      <c r="D155" s="20"/>
      <c r="E155" s="9" t="s">
        <v>374</v>
      </c>
      <c r="G155" s="9" t="s">
        <v>418</v>
      </c>
    </row>
    <row r="156" spans="2:7" x14ac:dyDescent="0.2">
      <c r="B156" s="3">
        <v>84</v>
      </c>
      <c r="C156" s="4" t="s">
        <v>385</v>
      </c>
      <c r="D156" s="20"/>
      <c r="E156" s="9" t="s">
        <v>375</v>
      </c>
      <c r="G156" s="9" t="s">
        <v>419</v>
      </c>
    </row>
    <row r="157" spans="2:7" x14ac:dyDescent="0.2">
      <c r="B157" s="3"/>
      <c r="C157" s="4"/>
      <c r="D157" s="20"/>
    </row>
    <row r="158" spans="2:7" x14ac:dyDescent="0.2">
      <c r="B158" s="2" t="s">
        <v>12</v>
      </c>
      <c r="D158" s="20"/>
    </row>
    <row r="159" spans="2:7" x14ac:dyDescent="0.2">
      <c r="B159" s="6" t="s">
        <v>10</v>
      </c>
      <c r="D159" s="20"/>
    </row>
    <row r="160" spans="2:7" x14ac:dyDescent="0.2">
      <c r="B160" s="3">
        <v>2</v>
      </c>
      <c r="C160" s="4" t="s">
        <v>360</v>
      </c>
      <c r="D160" s="20"/>
      <c r="E160" s="9" t="s">
        <v>107</v>
      </c>
      <c r="F160" s="9" t="s">
        <v>75</v>
      </c>
      <c r="G160" s="9" t="s">
        <v>195</v>
      </c>
    </row>
    <row r="161" spans="2:7" x14ac:dyDescent="0.2">
      <c r="B161" s="3">
        <v>3</v>
      </c>
      <c r="C161" s="4" t="s">
        <v>314</v>
      </c>
      <c r="D161" s="20"/>
      <c r="E161" s="9" t="s">
        <v>367</v>
      </c>
      <c r="F161" s="9" t="s">
        <v>42</v>
      </c>
      <c r="G161" s="9" t="s">
        <v>414</v>
      </c>
    </row>
    <row r="162" spans="2:7" x14ac:dyDescent="0.2">
      <c r="B162" s="3">
        <v>3</v>
      </c>
      <c r="C162" s="4" t="s">
        <v>314</v>
      </c>
      <c r="D162" s="20"/>
      <c r="E162" s="9" t="s">
        <v>368</v>
      </c>
      <c r="F162" s="9" t="s">
        <v>68</v>
      </c>
      <c r="G162" s="9" t="s">
        <v>414</v>
      </c>
    </row>
    <row r="163" spans="2:7" x14ac:dyDescent="0.2">
      <c r="B163" s="3">
        <v>5</v>
      </c>
      <c r="C163" s="4" t="s">
        <v>360</v>
      </c>
      <c r="D163" s="20"/>
      <c r="E163" s="9" t="s">
        <v>386</v>
      </c>
      <c r="F163" s="9" t="s">
        <v>80</v>
      </c>
      <c r="G163" s="9" t="s">
        <v>188</v>
      </c>
    </row>
    <row r="164" spans="2:7" x14ac:dyDescent="0.2">
      <c r="B164" s="3">
        <v>5</v>
      </c>
      <c r="C164" s="4" t="s">
        <v>314</v>
      </c>
      <c r="E164" s="9" t="s">
        <v>878</v>
      </c>
      <c r="F164" s="9" t="s">
        <v>68</v>
      </c>
      <c r="G164" s="9" t="s">
        <v>398</v>
      </c>
    </row>
    <row r="165" spans="2:7" x14ac:dyDescent="0.2">
      <c r="B165" s="3">
        <v>5</v>
      </c>
      <c r="C165" s="4" t="s">
        <v>314</v>
      </c>
      <c r="D165" s="20"/>
      <c r="E165" s="9" t="s">
        <v>885</v>
      </c>
      <c r="F165" s="9" t="s">
        <v>75</v>
      </c>
      <c r="G165" s="9" t="s">
        <v>188</v>
      </c>
    </row>
    <row r="166" spans="2:7" x14ac:dyDescent="0.2">
      <c r="B166" s="3">
        <v>5</v>
      </c>
      <c r="C166" s="4" t="s">
        <v>314</v>
      </c>
      <c r="D166" s="20"/>
      <c r="E166" s="9" t="s">
        <v>508</v>
      </c>
      <c r="F166" s="9" t="s">
        <v>338</v>
      </c>
      <c r="G166" s="9" t="s">
        <v>511</v>
      </c>
    </row>
    <row r="167" spans="2:7" x14ac:dyDescent="0.2">
      <c r="B167" s="66">
        <v>5</v>
      </c>
      <c r="C167" s="2" t="s">
        <v>943</v>
      </c>
      <c r="D167" s="23"/>
      <c r="E167" s="8" t="s">
        <v>941</v>
      </c>
      <c r="F167" s="8" t="s">
        <v>695</v>
      </c>
      <c r="G167" s="8" t="s">
        <v>942</v>
      </c>
    </row>
    <row r="168" spans="2:7" x14ac:dyDescent="0.2">
      <c r="B168" s="3"/>
      <c r="C168" s="4"/>
      <c r="D168" s="20"/>
    </row>
    <row r="169" spans="2:7" ht="15.75" x14ac:dyDescent="0.25">
      <c r="B169" s="17" t="s">
        <v>277</v>
      </c>
      <c r="D169" s="22"/>
    </row>
    <row r="170" spans="2:7" x14ac:dyDescent="0.2">
      <c r="B170" s="2" t="s">
        <v>15</v>
      </c>
      <c r="D170" s="20"/>
    </row>
    <row r="171" spans="2:7" x14ac:dyDescent="0.2">
      <c r="B171" s="6" t="s">
        <v>13</v>
      </c>
      <c r="D171" s="20"/>
    </row>
    <row r="172" spans="2:7" x14ac:dyDescent="0.2">
      <c r="B172" s="3">
        <v>7</v>
      </c>
      <c r="C172" s="4" t="s">
        <v>17</v>
      </c>
      <c r="D172" s="20"/>
      <c r="E172" s="9" t="s">
        <v>387</v>
      </c>
      <c r="F172" s="9" t="s">
        <v>75</v>
      </c>
      <c r="G172" s="9" t="s">
        <v>420</v>
      </c>
    </row>
    <row r="173" spans="2:7" x14ac:dyDescent="0.2">
      <c r="B173" s="3">
        <v>7</v>
      </c>
      <c r="C173" s="4" t="s">
        <v>22</v>
      </c>
      <c r="D173" s="20"/>
      <c r="E173" s="9" t="s">
        <v>388</v>
      </c>
      <c r="F173" s="9" t="s">
        <v>33</v>
      </c>
      <c r="G173" s="9" t="s">
        <v>421</v>
      </c>
    </row>
    <row r="174" spans="2:7" x14ac:dyDescent="0.2">
      <c r="B174" s="3">
        <v>7</v>
      </c>
      <c r="C174" s="4" t="s">
        <v>22</v>
      </c>
      <c r="D174" s="20"/>
      <c r="E174" s="9" t="s">
        <v>74</v>
      </c>
      <c r="F174" s="9" t="s">
        <v>75</v>
      </c>
      <c r="G174" s="9" t="s">
        <v>154</v>
      </c>
    </row>
    <row r="175" spans="2:7" x14ac:dyDescent="0.2">
      <c r="B175" s="3"/>
      <c r="C175" s="4"/>
      <c r="D175" s="20"/>
    </row>
    <row r="176" spans="2:7" x14ac:dyDescent="0.2">
      <c r="B176" s="2" t="s">
        <v>16</v>
      </c>
      <c r="D176" s="20"/>
    </row>
    <row r="177" spans="2:7" x14ac:dyDescent="0.2">
      <c r="B177" s="6" t="s">
        <v>13</v>
      </c>
      <c r="D177" s="20"/>
    </row>
    <row r="178" spans="2:7" x14ac:dyDescent="0.2">
      <c r="B178" s="3">
        <v>9</v>
      </c>
      <c r="C178" s="4" t="s">
        <v>390</v>
      </c>
      <c r="D178" s="20"/>
      <c r="E178" s="9" t="s">
        <v>388</v>
      </c>
    </row>
    <row r="179" spans="2:7" x14ac:dyDescent="0.2">
      <c r="B179" s="66">
        <v>9</v>
      </c>
      <c r="C179" s="2" t="s">
        <v>955</v>
      </c>
      <c r="D179" s="23"/>
      <c r="E179" s="8" t="s">
        <v>953</v>
      </c>
      <c r="F179" s="8"/>
      <c r="G179" s="8" t="s">
        <v>954</v>
      </c>
    </row>
    <row r="180" spans="2:7" x14ac:dyDescent="0.2">
      <c r="B180" s="3">
        <v>8</v>
      </c>
      <c r="C180" s="4" t="s">
        <v>391</v>
      </c>
      <c r="D180" s="20"/>
      <c r="E180" s="9" t="s">
        <v>57</v>
      </c>
    </row>
    <row r="181" spans="2:7" x14ac:dyDescent="0.2">
      <c r="B181" s="3">
        <v>7</v>
      </c>
      <c r="C181" s="4" t="s">
        <v>392</v>
      </c>
      <c r="D181" s="20"/>
      <c r="E181" s="9" t="s">
        <v>387</v>
      </c>
      <c r="G181" s="9" t="s">
        <v>420</v>
      </c>
    </row>
    <row r="182" spans="2:7" x14ac:dyDescent="0.2">
      <c r="B182" s="3">
        <v>7</v>
      </c>
      <c r="C182" s="4" t="s">
        <v>393</v>
      </c>
      <c r="D182" s="20"/>
      <c r="E182" s="9" t="s">
        <v>389</v>
      </c>
    </row>
    <row r="183" spans="2:7" x14ac:dyDescent="0.2">
      <c r="D183" s="22"/>
    </row>
    <row r="184" spans="2:7" x14ac:dyDescent="0.2">
      <c r="D184" s="22"/>
    </row>
    <row r="185" spans="2:7" x14ac:dyDescent="0.2">
      <c r="D185" s="22"/>
    </row>
    <row r="186" spans="2:7" x14ac:dyDescent="0.2">
      <c r="D186" s="22"/>
    </row>
    <row r="187" spans="2:7" x14ac:dyDescent="0.2">
      <c r="D187" s="22"/>
    </row>
    <row r="188" spans="2:7" x14ac:dyDescent="0.2">
      <c r="D188" s="22"/>
    </row>
    <row r="189" spans="2:7" x14ac:dyDescent="0.2">
      <c r="D189" s="22"/>
    </row>
    <row r="190" spans="2:7" x14ac:dyDescent="0.2">
      <c r="D190" s="22"/>
    </row>
    <row r="191" spans="2:7" x14ac:dyDescent="0.2">
      <c r="D191" s="22"/>
    </row>
    <row r="192" spans="2:7" x14ac:dyDescent="0.2">
      <c r="D192" s="22"/>
    </row>
    <row r="193" spans="4:4" x14ac:dyDescent="0.2">
      <c r="D193" s="22"/>
    </row>
    <row r="194" spans="4:4" x14ac:dyDescent="0.2">
      <c r="D194" s="22"/>
    </row>
    <row r="195" spans="4:4" x14ac:dyDescent="0.2">
      <c r="D195" s="22"/>
    </row>
    <row r="196" spans="4:4" x14ac:dyDescent="0.2">
      <c r="D196" s="22"/>
    </row>
    <row r="197" spans="4:4" x14ac:dyDescent="0.2">
      <c r="D197" s="22"/>
    </row>
    <row r="198" spans="4:4" x14ac:dyDescent="0.2">
      <c r="D198" s="22"/>
    </row>
    <row r="199" spans="4:4" x14ac:dyDescent="0.2">
      <c r="D199" s="22"/>
    </row>
    <row r="200" spans="4:4" x14ac:dyDescent="0.2">
      <c r="D200" s="22"/>
    </row>
    <row r="201" spans="4:4" x14ac:dyDescent="0.2">
      <c r="D201" s="22"/>
    </row>
    <row r="202" spans="4:4" x14ac:dyDescent="0.2">
      <c r="D202" s="22"/>
    </row>
    <row r="203" spans="4:4" x14ac:dyDescent="0.2">
      <c r="D203" s="22"/>
    </row>
    <row r="204" spans="4:4" x14ac:dyDescent="0.2">
      <c r="D204" s="22"/>
    </row>
    <row r="205" spans="4:4" x14ac:dyDescent="0.2">
      <c r="D205" s="22"/>
    </row>
    <row r="206" spans="4:4" x14ac:dyDescent="0.2">
      <c r="D206" s="22"/>
    </row>
    <row r="207" spans="4:4" x14ac:dyDescent="0.2">
      <c r="D207" s="22"/>
    </row>
    <row r="208" spans="4:4" x14ac:dyDescent="0.2">
      <c r="D208" s="22"/>
    </row>
    <row r="209" spans="4:4" x14ac:dyDescent="0.2">
      <c r="D209" s="22"/>
    </row>
  </sheetData>
  <sortState xmlns:xlrd2="http://schemas.microsoft.com/office/spreadsheetml/2017/richdata2" ref="B64:G74">
    <sortCondition descending="1" ref="B63:B74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S169"/>
  <sheetViews>
    <sheetView tabSelected="1" topLeftCell="A123" workbookViewId="0">
      <selection activeCell="B136" sqref="B136"/>
    </sheetView>
  </sheetViews>
  <sheetFormatPr defaultColWidth="9.140625" defaultRowHeight="15" x14ac:dyDescent="0.25"/>
  <cols>
    <col min="1" max="1" width="2.7109375" customWidth="1"/>
    <col min="3" max="3" width="20.7109375" bestFit="1" customWidth="1"/>
    <col min="4" max="4" width="5.28515625" bestFit="1" customWidth="1"/>
    <col min="5" max="5" width="11.7109375" bestFit="1" customWidth="1"/>
    <col min="6" max="6" width="7.28515625" bestFit="1" customWidth="1"/>
    <col min="7" max="7" width="6.5703125" bestFit="1" customWidth="1"/>
    <col min="8" max="8" width="12.7109375" bestFit="1" customWidth="1"/>
    <col min="9" max="9" width="9" bestFit="1" customWidth="1"/>
    <col min="15" max="15" width="9.140625" customWidth="1"/>
    <col min="19" max="19" width="10.85546875" customWidth="1"/>
    <col min="20" max="20" width="10.7109375" bestFit="1" customWidth="1"/>
  </cols>
  <sheetData>
    <row r="1" spans="2:11" ht="15.75" x14ac:dyDescent="0.25">
      <c r="B1" s="1" t="s">
        <v>29</v>
      </c>
    </row>
    <row r="2" spans="2:11" x14ac:dyDescent="0.25">
      <c r="B2" s="10" t="s">
        <v>110</v>
      </c>
    </row>
    <row r="3" spans="2:11" x14ac:dyDescent="0.25">
      <c r="B3" s="10"/>
    </row>
    <row r="4" spans="2:11" ht="15.75" x14ac:dyDescent="0.25">
      <c r="B4" s="1" t="s">
        <v>24</v>
      </c>
    </row>
    <row r="5" spans="2:11" x14ac:dyDescent="0.25">
      <c r="B5" s="2" t="s">
        <v>3</v>
      </c>
    </row>
    <row r="6" spans="2:11" x14ac:dyDescent="0.25">
      <c r="B6" s="11" t="s">
        <v>136</v>
      </c>
      <c r="C6" s="8" t="s">
        <v>120</v>
      </c>
      <c r="D6" s="8" t="s">
        <v>25</v>
      </c>
      <c r="E6" s="8" t="s">
        <v>121</v>
      </c>
      <c r="F6" s="8" t="s">
        <v>122</v>
      </c>
      <c r="G6" s="8"/>
      <c r="H6" s="8" t="s">
        <v>124</v>
      </c>
      <c r="I6" s="8"/>
    </row>
    <row r="7" spans="2:11" x14ac:dyDescent="0.25">
      <c r="B7" s="7">
        <v>6.2499999999999995E-3</v>
      </c>
      <c r="C7" s="9" t="s">
        <v>115</v>
      </c>
      <c r="D7" s="9" t="s">
        <v>21</v>
      </c>
      <c r="E7" s="9" t="s">
        <v>65</v>
      </c>
      <c r="F7" s="9" t="s">
        <v>51</v>
      </c>
      <c r="G7" s="9"/>
      <c r="H7" s="9" t="s">
        <v>144</v>
      </c>
    </row>
    <row r="8" spans="2:11" x14ac:dyDescent="0.25">
      <c r="B8" s="55">
        <v>6.2499999999999995E-3</v>
      </c>
      <c r="C8" s="8" t="s">
        <v>861</v>
      </c>
      <c r="D8" s="8" t="s">
        <v>23</v>
      </c>
      <c r="E8" s="8" t="s">
        <v>862</v>
      </c>
      <c r="F8" s="8" t="s">
        <v>42</v>
      </c>
      <c r="G8" s="8"/>
      <c r="H8" s="8" t="s">
        <v>863</v>
      </c>
    </row>
    <row r="9" spans="2:11" x14ac:dyDescent="0.25">
      <c r="B9" s="7">
        <v>7.6388888888888886E-3</v>
      </c>
      <c r="C9" s="9" t="s">
        <v>132</v>
      </c>
      <c r="D9" s="9" t="s">
        <v>18</v>
      </c>
      <c r="E9" s="9" t="s">
        <v>335</v>
      </c>
      <c r="F9" s="9" t="s">
        <v>68</v>
      </c>
      <c r="G9" s="9"/>
      <c r="H9" s="9" t="s">
        <v>399</v>
      </c>
    </row>
    <row r="10" spans="2:11" x14ac:dyDescent="0.25">
      <c r="B10" s="7">
        <v>7.6388888888888886E-3</v>
      </c>
      <c r="C10" s="9" t="s">
        <v>196</v>
      </c>
      <c r="D10" s="9" t="s">
        <v>20</v>
      </c>
      <c r="E10" s="9" t="s">
        <v>186</v>
      </c>
      <c r="F10" s="9" t="s">
        <v>59</v>
      </c>
      <c r="G10" s="9"/>
      <c r="H10" s="9" t="s">
        <v>187</v>
      </c>
      <c r="I10" s="9"/>
      <c r="K10" s="9"/>
    </row>
    <row r="11" spans="2:11" x14ac:dyDescent="0.25">
      <c r="B11" s="7">
        <v>9.7222222222222224E-3</v>
      </c>
      <c r="C11" s="9" t="s">
        <v>116</v>
      </c>
      <c r="D11" s="9" t="s">
        <v>17</v>
      </c>
      <c r="E11" s="9" t="s">
        <v>88</v>
      </c>
      <c r="F11" s="9" t="s">
        <v>90</v>
      </c>
      <c r="G11" s="9"/>
      <c r="H11" s="9" t="s">
        <v>188</v>
      </c>
      <c r="I11" s="9"/>
      <c r="K11" s="9"/>
    </row>
    <row r="12" spans="2:11" x14ac:dyDescent="0.25">
      <c r="B12" s="7">
        <v>1.1805555555555555E-2</v>
      </c>
      <c r="C12" s="9" t="s">
        <v>145</v>
      </c>
      <c r="D12" s="9" t="s">
        <v>20</v>
      </c>
      <c r="E12" s="9" t="s">
        <v>111</v>
      </c>
      <c r="F12" s="9" t="s">
        <v>51</v>
      </c>
      <c r="G12" s="9"/>
      <c r="H12" s="9" t="s">
        <v>146</v>
      </c>
      <c r="I12" s="9"/>
      <c r="K12" s="9"/>
    </row>
    <row r="13" spans="2:11" x14ac:dyDescent="0.25">
      <c r="B13" s="7">
        <v>1.2499999999999999E-2</v>
      </c>
      <c r="C13" s="9" t="s">
        <v>201</v>
      </c>
      <c r="D13" s="9" t="s">
        <v>17</v>
      </c>
      <c r="E13" s="9" t="s">
        <v>202</v>
      </c>
      <c r="F13" s="9" t="s">
        <v>80</v>
      </c>
      <c r="G13" s="9"/>
      <c r="H13" s="9" t="s">
        <v>203</v>
      </c>
      <c r="I13" s="9"/>
      <c r="K13" s="9"/>
    </row>
    <row r="14" spans="2:11" x14ac:dyDescent="0.25">
      <c r="B14" s="7">
        <v>1.2499999999999999E-2</v>
      </c>
      <c r="C14" s="9" t="s">
        <v>814</v>
      </c>
      <c r="D14" s="9" t="s">
        <v>20</v>
      </c>
      <c r="E14" s="9" t="s">
        <v>815</v>
      </c>
      <c r="F14" s="9" t="s">
        <v>219</v>
      </c>
      <c r="G14" s="9"/>
      <c r="H14" s="9" t="s">
        <v>683</v>
      </c>
      <c r="I14" s="9"/>
      <c r="K14" s="9"/>
    </row>
    <row r="15" spans="2:11" x14ac:dyDescent="0.25">
      <c r="B15" s="7">
        <v>1.3194444444444444E-2</v>
      </c>
      <c r="C15" s="9" t="s">
        <v>117</v>
      </c>
      <c r="D15" s="9" t="s">
        <v>19</v>
      </c>
      <c r="E15" s="9" t="s">
        <v>112</v>
      </c>
      <c r="F15" s="9" t="s">
        <v>75</v>
      </c>
      <c r="G15" s="9"/>
      <c r="H15" s="9" t="s">
        <v>147</v>
      </c>
      <c r="I15" s="9"/>
      <c r="K15" s="9"/>
    </row>
    <row r="16" spans="2:11" x14ac:dyDescent="0.25">
      <c r="B16" s="7">
        <v>1.3888888888888888E-2</v>
      </c>
      <c r="C16" s="9" t="s">
        <v>118</v>
      </c>
      <c r="D16" s="9" t="s">
        <v>17</v>
      </c>
      <c r="E16" s="9" t="s">
        <v>113</v>
      </c>
      <c r="F16" s="9" t="s">
        <v>90</v>
      </c>
      <c r="G16" s="9"/>
      <c r="H16" s="9" t="s">
        <v>148</v>
      </c>
      <c r="I16" s="9"/>
      <c r="K16" s="9"/>
    </row>
    <row r="17" spans="2:14" x14ac:dyDescent="0.25">
      <c r="B17" s="7">
        <v>1.3888888888888888E-2</v>
      </c>
      <c r="C17" s="9" t="s">
        <v>649</v>
      </c>
      <c r="D17" s="9" t="s">
        <v>17</v>
      </c>
      <c r="E17" s="9" t="s">
        <v>855</v>
      </c>
      <c r="F17" s="9" t="s">
        <v>840</v>
      </c>
      <c r="G17" s="9"/>
      <c r="H17" s="9" t="s">
        <v>856</v>
      </c>
      <c r="I17" s="9"/>
      <c r="K17" s="9"/>
    </row>
    <row r="18" spans="2:14" x14ac:dyDescent="0.25">
      <c r="B18" s="7">
        <v>1.4583333333333332E-2</v>
      </c>
      <c r="C18" s="9" t="s">
        <v>520</v>
      </c>
      <c r="D18" s="9" t="s">
        <v>21</v>
      </c>
      <c r="E18" s="9" t="s">
        <v>521</v>
      </c>
      <c r="F18" s="9" t="s">
        <v>42</v>
      </c>
      <c r="G18" s="9"/>
      <c r="H18" s="9" t="s">
        <v>522</v>
      </c>
      <c r="I18" s="9"/>
      <c r="K18" s="9"/>
    </row>
    <row r="19" spans="2:14" x14ac:dyDescent="0.25">
      <c r="B19" s="7">
        <v>1.5277777777777777E-2</v>
      </c>
      <c r="C19" s="9" t="s">
        <v>857</v>
      </c>
      <c r="D19" s="9" t="s">
        <v>18</v>
      </c>
      <c r="E19" s="9" t="s">
        <v>858</v>
      </c>
      <c r="F19" s="9" t="s">
        <v>59</v>
      </c>
      <c r="G19" s="9"/>
      <c r="H19" s="9" t="s">
        <v>478</v>
      </c>
      <c r="I19" s="9"/>
      <c r="K19" s="9"/>
    </row>
    <row r="20" spans="2:14" x14ac:dyDescent="0.25">
      <c r="B20" s="55">
        <v>1.5972222222222221E-2</v>
      </c>
      <c r="C20" s="8" t="s">
        <v>693</v>
      </c>
      <c r="D20" s="8" t="s">
        <v>473</v>
      </c>
      <c r="E20" s="8" t="s">
        <v>907</v>
      </c>
      <c r="F20" s="8" t="s">
        <v>338</v>
      </c>
      <c r="G20" s="8"/>
      <c r="H20" s="8" t="s">
        <v>591</v>
      </c>
      <c r="I20" s="9"/>
      <c r="K20" s="9"/>
    </row>
    <row r="21" spans="2:14" x14ac:dyDescent="0.25">
      <c r="B21" s="7">
        <v>1.6666666666666666E-2</v>
      </c>
      <c r="C21" s="9" t="s">
        <v>119</v>
      </c>
      <c r="D21" s="9" t="s">
        <v>23</v>
      </c>
      <c r="E21" s="9" t="s">
        <v>114</v>
      </c>
      <c r="F21" s="9" t="s">
        <v>71</v>
      </c>
      <c r="G21" s="9"/>
      <c r="H21" s="9" t="s">
        <v>149</v>
      </c>
      <c r="I21" s="9"/>
      <c r="K21" s="9"/>
    </row>
    <row r="22" spans="2:14" x14ac:dyDescent="0.25">
      <c r="B22" s="7">
        <v>1.6666666666666666E-2</v>
      </c>
      <c r="C22" s="9" t="s">
        <v>225</v>
      </c>
      <c r="D22" s="9" t="s">
        <v>22</v>
      </c>
      <c r="E22" s="9" t="s">
        <v>226</v>
      </c>
      <c r="F22" s="9" t="s">
        <v>71</v>
      </c>
      <c r="G22" s="9"/>
      <c r="H22" s="9" t="s">
        <v>227</v>
      </c>
      <c r="I22" s="9"/>
      <c r="K22" s="9"/>
    </row>
    <row r="23" spans="2:14" x14ac:dyDescent="0.25">
      <c r="B23" s="7"/>
      <c r="C23" s="9"/>
      <c r="D23" s="9"/>
      <c r="E23" s="9"/>
      <c r="F23" s="9"/>
      <c r="G23" s="9"/>
      <c r="H23" s="9"/>
      <c r="I23" s="9"/>
      <c r="K23" s="9"/>
    </row>
    <row r="24" spans="2:14" x14ac:dyDescent="0.25">
      <c r="B24" s="2" t="s">
        <v>4</v>
      </c>
      <c r="C24" s="4"/>
      <c r="F24" s="9"/>
      <c r="G24" s="9"/>
      <c r="H24" s="9"/>
      <c r="I24" s="9"/>
      <c r="J24" s="9"/>
      <c r="K24" s="9"/>
    </row>
    <row r="25" spans="2:14" x14ac:dyDescent="0.25">
      <c r="B25" s="11" t="s">
        <v>136</v>
      </c>
      <c r="C25" s="8" t="s">
        <v>120</v>
      </c>
      <c r="D25" s="8" t="s">
        <v>25</v>
      </c>
      <c r="E25" s="8" t="s">
        <v>121</v>
      </c>
      <c r="F25" s="8" t="s">
        <v>122</v>
      </c>
      <c r="G25" s="8" t="s">
        <v>123</v>
      </c>
      <c r="H25" s="8" t="s">
        <v>124</v>
      </c>
      <c r="I25" s="8"/>
      <c r="K25" s="9"/>
    </row>
    <row r="26" spans="2:14" x14ac:dyDescent="0.25">
      <c r="B26" s="55">
        <v>4.8611111111111112E-3</v>
      </c>
      <c r="C26" s="8" t="s">
        <v>869</v>
      </c>
      <c r="D26" s="8" t="s">
        <v>21</v>
      </c>
      <c r="E26" s="8" t="s">
        <v>870</v>
      </c>
      <c r="F26" s="8" t="s">
        <v>42</v>
      </c>
      <c r="G26" s="8" t="s">
        <v>54</v>
      </c>
      <c r="H26" s="8" t="s">
        <v>871</v>
      </c>
      <c r="I26" s="8"/>
      <c r="K26" s="9"/>
    </row>
    <row r="27" spans="2:14" x14ac:dyDescent="0.25">
      <c r="B27" s="7">
        <v>6.2499999999999995E-3</v>
      </c>
      <c r="C27" s="9" t="s">
        <v>205</v>
      </c>
      <c r="D27" s="9" t="s">
        <v>23</v>
      </c>
      <c r="E27" s="9" t="s">
        <v>206</v>
      </c>
      <c r="F27" s="9" t="s">
        <v>207</v>
      </c>
      <c r="G27" s="9" t="s">
        <v>47</v>
      </c>
      <c r="H27" s="9" t="s">
        <v>208</v>
      </c>
      <c r="I27" s="8"/>
      <c r="K27" s="9"/>
    </row>
    <row r="28" spans="2:14" x14ac:dyDescent="0.25">
      <c r="B28" s="7">
        <v>6.2499999999999995E-3</v>
      </c>
      <c r="C28" s="9" t="s">
        <v>228</v>
      </c>
      <c r="D28" s="9" t="s">
        <v>22</v>
      </c>
      <c r="E28" s="9" t="s">
        <v>229</v>
      </c>
      <c r="F28" s="9" t="s">
        <v>75</v>
      </c>
      <c r="G28" s="9" t="s">
        <v>54</v>
      </c>
      <c r="H28" s="9" t="s">
        <v>230</v>
      </c>
      <c r="I28" s="8"/>
      <c r="K28" s="9"/>
    </row>
    <row r="29" spans="2:14" x14ac:dyDescent="0.25">
      <c r="B29" s="7">
        <v>7.6388888888888886E-3</v>
      </c>
      <c r="C29" s="9" t="s">
        <v>44</v>
      </c>
      <c r="D29" s="9" t="s">
        <v>23</v>
      </c>
      <c r="E29" s="9" t="s">
        <v>45</v>
      </c>
      <c r="F29" s="9" t="s">
        <v>46</v>
      </c>
      <c r="G29" s="9" t="s">
        <v>47</v>
      </c>
      <c r="H29" s="9" t="s">
        <v>48</v>
      </c>
      <c r="I29" s="9"/>
      <c r="K29" s="9"/>
      <c r="N29" s="36"/>
    </row>
    <row r="30" spans="2:14" x14ac:dyDescent="0.25">
      <c r="B30" s="7">
        <v>7.6388888888888886E-3</v>
      </c>
      <c r="C30" s="9" t="s">
        <v>205</v>
      </c>
      <c r="D30" s="9" t="s">
        <v>23</v>
      </c>
      <c r="E30" s="9" t="s">
        <v>218</v>
      </c>
      <c r="F30" s="9" t="s">
        <v>219</v>
      </c>
      <c r="G30" s="9" t="s">
        <v>47</v>
      </c>
      <c r="H30" s="9" t="s">
        <v>48</v>
      </c>
      <c r="I30" s="9"/>
      <c r="K30" s="9"/>
      <c r="N30" s="36"/>
    </row>
    <row r="31" spans="2:14" x14ac:dyDescent="0.25">
      <c r="B31" s="7">
        <v>8.3333333333333332E-3</v>
      </c>
      <c r="C31" s="9" t="s">
        <v>52</v>
      </c>
      <c r="D31" s="9" t="s">
        <v>20</v>
      </c>
      <c r="E31" s="9" t="s">
        <v>50</v>
      </c>
      <c r="F31" s="9" t="s">
        <v>53</v>
      </c>
      <c r="G31" s="9" t="s">
        <v>54</v>
      </c>
      <c r="H31" s="9" t="s">
        <v>55</v>
      </c>
      <c r="I31" s="9"/>
      <c r="K31" s="9"/>
      <c r="N31" s="36"/>
    </row>
    <row r="32" spans="2:14" x14ac:dyDescent="0.25">
      <c r="B32" s="7">
        <v>8.3333333333333332E-3</v>
      </c>
      <c r="C32" s="9" t="s">
        <v>789</v>
      </c>
      <c r="D32" s="9" t="s">
        <v>23</v>
      </c>
      <c r="E32" s="9" t="s">
        <v>790</v>
      </c>
      <c r="F32" s="9" t="s">
        <v>207</v>
      </c>
      <c r="G32" s="9" t="s">
        <v>47</v>
      </c>
      <c r="H32" s="9" t="s">
        <v>48</v>
      </c>
      <c r="I32" s="9"/>
      <c r="K32" s="9"/>
      <c r="N32" s="36"/>
    </row>
    <row r="33" spans="2:14" x14ac:dyDescent="0.25">
      <c r="B33" s="7">
        <v>1.3194444444444444E-2</v>
      </c>
      <c r="C33" s="9" t="s">
        <v>60</v>
      </c>
      <c r="D33" s="9" t="s">
        <v>23</v>
      </c>
      <c r="E33" s="9" t="s">
        <v>61</v>
      </c>
      <c r="F33" s="9" t="s">
        <v>42</v>
      </c>
      <c r="G33" s="9" t="s">
        <v>47</v>
      </c>
      <c r="H33" s="9" t="s">
        <v>150</v>
      </c>
      <c r="I33" s="9"/>
      <c r="K33" s="9"/>
    </row>
    <row r="34" spans="2:14" x14ac:dyDescent="0.25">
      <c r="B34" s="7"/>
      <c r="C34" s="9"/>
      <c r="D34" s="9"/>
      <c r="E34" s="9"/>
      <c r="F34" s="9"/>
      <c r="G34" s="9"/>
      <c r="H34" s="9"/>
      <c r="I34" s="9"/>
      <c r="K34" s="9"/>
    </row>
    <row r="35" spans="2:14" x14ac:dyDescent="0.25">
      <c r="B35" s="2" t="s">
        <v>204</v>
      </c>
      <c r="C35" s="9"/>
      <c r="D35" s="9"/>
      <c r="E35" s="9"/>
      <c r="F35" s="9"/>
      <c r="G35" s="9"/>
      <c r="H35" s="9"/>
      <c r="I35" s="9"/>
      <c r="K35" s="9"/>
      <c r="N35" s="36"/>
    </row>
    <row r="36" spans="2:14" x14ac:dyDescent="0.25">
      <c r="B36" s="11" t="s">
        <v>136</v>
      </c>
      <c r="C36" s="8" t="s">
        <v>120</v>
      </c>
      <c r="D36" s="8" t="s">
        <v>25</v>
      </c>
      <c r="E36" s="8" t="s">
        <v>121</v>
      </c>
      <c r="F36" s="8" t="s">
        <v>122</v>
      </c>
      <c r="G36" s="8" t="s">
        <v>123</v>
      </c>
      <c r="H36" s="8" t="s">
        <v>124</v>
      </c>
      <c r="I36" s="8"/>
      <c r="K36" s="9"/>
      <c r="N36" s="36"/>
    </row>
    <row r="37" spans="2:14" x14ac:dyDescent="0.25">
      <c r="B37" s="7">
        <v>4.1666666666666666E-3</v>
      </c>
      <c r="C37" s="9" t="s">
        <v>128</v>
      </c>
      <c r="D37" s="9" t="s">
        <v>22</v>
      </c>
      <c r="E37" s="9" t="s">
        <v>63</v>
      </c>
      <c r="F37" s="9" t="s">
        <v>33</v>
      </c>
      <c r="G37" s="9" t="s">
        <v>32</v>
      </c>
      <c r="H37" s="9"/>
      <c r="I37" s="9"/>
      <c r="K37" s="9"/>
      <c r="N37" s="36"/>
    </row>
    <row r="38" spans="2:14" x14ac:dyDescent="0.25">
      <c r="B38" s="7">
        <v>5.5555555555555558E-3</v>
      </c>
      <c r="C38" s="9" t="s">
        <v>129</v>
      </c>
      <c r="D38" s="9" t="s">
        <v>17</v>
      </c>
      <c r="E38" s="9" t="s">
        <v>64</v>
      </c>
      <c r="F38" s="9" t="s">
        <v>68</v>
      </c>
      <c r="G38" s="9" t="s">
        <v>32</v>
      </c>
      <c r="H38" s="9" t="s">
        <v>189</v>
      </c>
      <c r="I38" s="9"/>
      <c r="K38" s="9"/>
    </row>
    <row r="39" spans="2:14" x14ac:dyDescent="0.25">
      <c r="B39" s="7">
        <v>5.5555555555555558E-3</v>
      </c>
      <c r="C39" s="9" t="s">
        <v>649</v>
      </c>
      <c r="D39" s="9" t="s">
        <v>17</v>
      </c>
      <c r="E39" s="9" t="s">
        <v>650</v>
      </c>
      <c r="F39" s="9" t="s">
        <v>75</v>
      </c>
      <c r="G39" s="9" t="s">
        <v>37</v>
      </c>
      <c r="H39" s="9" t="s">
        <v>414</v>
      </c>
      <c r="I39" s="9"/>
      <c r="K39" s="9"/>
    </row>
    <row r="40" spans="2:14" x14ac:dyDescent="0.25">
      <c r="B40" s="7">
        <v>5.5555555555555558E-3</v>
      </c>
      <c r="C40" s="9" t="s">
        <v>642</v>
      </c>
      <c r="D40" s="9" t="s">
        <v>21</v>
      </c>
      <c r="E40" s="9" t="s">
        <v>679</v>
      </c>
      <c r="F40" s="9" t="s">
        <v>59</v>
      </c>
      <c r="G40" s="9" t="s">
        <v>32</v>
      </c>
      <c r="H40" s="9" t="s">
        <v>418</v>
      </c>
      <c r="I40" s="9"/>
      <c r="K40" s="9"/>
    </row>
    <row r="41" spans="2:14" x14ac:dyDescent="0.25">
      <c r="B41" s="7">
        <v>5.5555555555555558E-3</v>
      </c>
      <c r="C41" s="9" t="s">
        <v>671</v>
      </c>
      <c r="D41" s="9" t="s">
        <v>22</v>
      </c>
      <c r="E41" s="9" t="s">
        <v>684</v>
      </c>
      <c r="F41" s="9" t="s">
        <v>338</v>
      </c>
      <c r="G41" s="9" t="s">
        <v>37</v>
      </c>
      <c r="H41" s="9" t="s">
        <v>685</v>
      </c>
      <c r="I41" s="9"/>
      <c r="K41" s="9"/>
    </row>
    <row r="42" spans="2:14" x14ac:dyDescent="0.25">
      <c r="B42" s="7">
        <v>7.6388888888888886E-3</v>
      </c>
      <c r="C42" s="9" t="s">
        <v>693</v>
      </c>
      <c r="D42" s="9" t="s">
        <v>473</v>
      </c>
      <c r="E42" s="9" t="s">
        <v>694</v>
      </c>
      <c r="F42" s="9" t="s">
        <v>695</v>
      </c>
      <c r="G42" s="9" t="s">
        <v>37</v>
      </c>
      <c r="H42" s="9" t="s">
        <v>696</v>
      </c>
      <c r="I42" s="9"/>
      <c r="K42" s="9"/>
    </row>
    <row r="43" spans="2:14" x14ac:dyDescent="0.25">
      <c r="B43" s="7">
        <v>7.6388888888888886E-3</v>
      </c>
      <c r="C43" s="9" t="s">
        <v>797</v>
      </c>
      <c r="D43" s="9" t="s">
        <v>473</v>
      </c>
      <c r="E43" s="9" t="s">
        <v>798</v>
      </c>
      <c r="F43" s="9" t="s">
        <v>69</v>
      </c>
      <c r="G43" s="9" t="s">
        <v>37</v>
      </c>
      <c r="H43" s="9" t="s">
        <v>799</v>
      </c>
      <c r="I43" s="9"/>
      <c r="K43" s="9"/>
    </row>
    <row r="44" spans="2:14" x14ac:dyDescent="0.25">
      <c r="B44" s="7">
        <v>7.6388888888888886E-3</v>
      </c>
      <c r="C44" s="9" t="s">
        <v>838</v>
      </c>
      <c r="D44" s="9" t="s">
        <v>23</v>
      </c>
      <c r="E44" s="9" t="s">
        <v>839</v>
      </c>
      <c r="F44" s="9" t="s">
        <v>840</v>
      </c>
      <c r="G44" s="9" t="s">
        <v>32</v>
      </c>
      <c r="H44" s="9" t="s">
        <v>841</v>
      </c>
      <c r="I44" s="9"/>
      <c r="K44" s="9"/>
    </row>
    <row r="45" spans="2:14" x14ac:dyDescent="0.25">
      <c r="B45" s="7">
        <v>8.3333333333333332E-3</v>
      </c>
      <c r="C45" s="9" t="s">
        <v>130</v>
      </c>
      <c r="D45" s="9" t="s">
        <v>23</v>
      </c>
      <c r="E45" s="9" t="s">
        <v>66</v>
      </c>
      <c r="F45" s="9" t="s">
        <v>69</v>
      </c>
      <c r="G45" s="9" t="s">
        <v>37</v>
      </c>
      <c r="H45" s="9"/>
      <c r="I45" s="9"/>
      <c r="K45" s="9"/>
    </row>
    <row r="46" spans="2:14" x14ac:dyDescent="0.25">
      <c r="B46" s="7">
        <v>8.3333333333333332E-3</v>
      </c>
      <c r="C46" s="9" t="s">
        <v>131</v>
      </c>
      <c r="D46" s="9" t="s">
        <v>20</v>
      </c>
      <c r="E46" s="9" t="s">
        <v>67</v>
      </c>
      <c r="F46" s="9" t="s">
        <v>81</v>
      </c>
      <c r="G46" s="9" t="s">
        <v>37</v>
      </c>
      <c r="H46" s="9" t="s">
        <v>209</v>
      </c>
      <c r="I46" s="9"/>
      <c r="K46" s="9"/>
    </row>
    <row r="47" spans="2:14" x14ac:dyDescent="0.25">
      <c r="B47" s="7">
        <v>8.3333333333333332E-3</v>
      </c>
      <c r="C47" s="9" t="s">
        <v>30</v>
      </c>
      <c r="D47" s="9" t="s">
        <v>23</v>
      </c>
      <c r="E47" s="9" t="s">
        <v>31</v>
      </c>
      <c r="F47" s="9" t="s">
        <v>33</v>
      </c>
      <c r="G47" s="9" t="s">
        <v>32</v>
      </c>
      <c r="H47" s="9" t="s">
        <v>49</v>
      </c>
      <c r="I47" s="9"/>
      <c r="K47" s="9"/>
    </row>
    <row r="48" spans="2:14" x14ac:dyDescent="0.25">
      <c r="B48" s="7">
        <v>8.3333333333333332E-3</v>
      </c>
      <c r="C48" s="9" t="s">
        <v>52</v>
      </c>
      <c r="D48" s="9" t="s">
        <v>20</v>
      </c>
      <c r="E48" s="9" t="s">
        <v>556</v>
      </c>
      <c r="F48" s="9" t="s">
        <v>71</v>
      </c>
      <c r="G48" s="9" t="s">
        <v>37</v>
      </c>
      <c r="H48" s="9" t="s">
        <v>209</v>
      </c>
      <c r="I48" s="9"/>
      <c r="K48" s="9"/>
    </row>
    <row r="49" spans="2:13" x14ac:dyDescent="0.25">
      <c r="B49" s="7">
        <v>8.3333333333333332E-3</v>
      </c>
      <c r="C49" s="9" t="s">
        <v>196</v>
      </c>
      <c r="D49" s="9" t="s">
        <v>20</v>
      </c>
      <c r="E49" s="9" t="s">
        <v>602</v>
      </c>
      <c r="F49" s="9" t="s">
        <v>75</v>
      </c>
      <c r="G49" s="9" t="s">
        <v>37</v>
      </c>
      <c r="H49" s="9" t="s">
        <v>603</v>
      </c>
      <c r="I49" s="9"/>
      <c r="K49" s="9"/>
    </row>
    <row r="50" spans="2:13" x14ac:dyDescent="0.25">
      <c r="B50" s="7">
        <v>8.3333333333333332E-3</v>
      </c>
      <c r="C50" s="9" t="s">
        <v>836</v>
      </c>
      <c r="D50" s="9" t="s">
        <v>17</v>
      </c>
      <c r="E50" s="9" t="s">
        <v>837</v>
      </c>
      <c r="F50" s="9" t="s">
        <v>695</v>
      </c>
      <c r="G50" s="9" t="s">
        <v>37</v>
      </c>
      <c r="H50" s="9" t="s">
        <v>188</v>
      </c>
      <c r="I50" s="9"/>
      <c r="K50" s="9"/>
    </row>
    <row r="51" spans="2:13" x14ac:dyDescent="0.25">
      <c r="B51" s="12"/>
      <c r="C51" s="8"/>
      <c r="D51" s="8"/>
      <c r="E51" s="8"/>
      <c r="F51" s="8"/>
      <c r="G51" s="8"/>
      <c r="H51" s="8"/>
      <c r="I51" s="9"/>
      <c r="K51" s="9"/>
    </row>
    <row r="52" spans="2:13" x14ac:dyDescent="0.25">
      <c r="B52" s="2" t="s">
        <v>5</v>
      </c>
      <c r="C52" s="9"/>
      <c r="D52" s="9"/>
      <c r="E52" s="9"/>
      <c r="F52" s="9"/>
      <c r="G52" s="9"/>
      <c r="H52" s="9"/>
      <c r="I52" s="9"/>
      <c r="K52" s="9"/>
    </row>
    <row r="53" spans="2:13" x14ac:dyDescent="0.25">
      <c r="B53" s="11" t="s">
        <v>136</v>
      </c>
      <c r="C53" s="8" t="s">
        <v>120</v>
      </c>
      <c r="D53" s="8" t="s">
        <v>25</v>
      </c>
      <c r="E53" s="8" t="s">
        <v>121</v>
      </c>
      <c r="F53" s="8" t="s">
        <v>122</v>
      </c>
      <c r="G53" s="8" t="s">
        <v>123</v>
      </c>
      <c r="H53" s="8" t="s">
        <v>124</v>
      </c>
      <c r="I53" s="8" t="s">
        <v>125</v>
      </c>
      <c r="K53" s="9"/>
    </row>
    <row r="54" spans="2:13" x14ac:dyDescent="0.25">
      <c r="B54" s="7">
        <v>1.1805555555555555E-2</v>
      </c>
      <c r="C54" s="9" t="s">
        <v>40</v>
      </c>
      <c r="D54" s="9" t="s">
        <v>23</v>
      </c>
      <c r="E54" s="9" t="s">
        <v>41</v>
      </c>
      <c r="F54" s="9" t="s">
        <v>42</v>
      </c>
      <c r="G54" s="9" t="s">
        <v>37</v>
      </c>
      <c r="H54" s="9" t="s">
        <v>26</v>
      </c>
      <c r="I54" s="9" t="s">
        <v>43</v>
      </c>
      <c r="K54" s="9"/>
    </row>
    <row r="55" spans="2:13" x14ac:dyDescent="0.25">
      <c r="B55" s="68">
        <v>1.7361111111111112E-2</v>
      </c>
      <c r="C55" s="8" t="s">
        <v>960</v>
      </c>
      <c r="D55" s="8" t="s">
        <v>22</v>
      </c>
      <c r="E55" s="8" t="s">
        <v>961</v>
      </c>
      <c r="F55" s="8" t="s">
        <v>71</v>
      </c>
      <c r="G55" s="8" t="s">
        <v>70</v>
      </c>
      <c r="H55" s="8" t="s">
        <v>962</v>
      </c>
      <c r="I55" s="8" t="s">
        <v>963</v>
      </c>
      <c r="K55" s="9"/>
    </row>
    <row r="56" spans="2:13" x14ac:dyDescent="0.25">
      <c r="B56" s="7">
        <v>1.8055555555555557E-2</v>
      </c>
      <c r="C56" s="9" t="s">
        <v>132</v>
      </c>
      <c r="D56" s="9" t="s">
        <v>18</v>
      </c>
      <c r="E56" s="9" t="s">
        <v>58</v>
      </c>
      <c r="F56" s="9" t="s">
        <v>71</v>
      </c>
      <c r="G56" s="9" t="s">
        <v>70</v>
      </c>
      <c r="H56" s="9" t="s">
        <v>152</v>
      </c>
      <c r="I56" s="9" t="s">
        <v>153</v>
      </c>
      <c r="K56" s="9"/>
    </row>
    <row r="57" spans="2:13" x14ac:dyDescent="0.25">
      <c r="B57" s="7">
        <v>1.8749999999999999E-2</v>
      </c>
      <c r="C57" s="9" t="s">
        <v>35</v>
      </c>
      <c r="D57" s="9" t="s">
        <v>20</v>
      </c>
      <c r="E57" s="9" t="s">
        <v>36</v>
      </c>
      <c r="F57" s="9" t="s">
        <v>33</v>
      </c>
      <c r="G57" s="9" t="s">
        <v>37</v>
      </c>
      <c r="H57" s="9" t="s">
        <v>38</v>
      </c>
      <c r="I57" s="9" t="s">
        <v>39</v>
      </c>
      <c r="K57" s="9"/>
      <c r="M57" s="36"/>
    </row>
    <row r="58" spans="2:13" x14ac:dyDescent="0.25">
      <c r="B58" s="7">
        <v>1.9444444444444445E-2</v>
      </c>
      <c r="C58" s="9" t="s">
        <v>133</v>
      </c>
      <c r="D58" s="9" t="s">
        <v>17</v>
      </c>
      <c r="E58" s="9" t="s">
        <v>72</v>
      </c>
      <c r="F58" s="9" t="s">
        <v>51</v>
      </c>
      <c r="G58" s="9"/>
      <c r="H58" s="9" t="s">
        <v>190</v>
      </c>
      <c r="I58" s="9"/>
      <c r="K58" s="9"/>
      <c r="M58" s="36"/>
    </row>
    <row r="59" spans="2:13" x14ac:dyDescent="0.25">
      <c r="B59" s="7">
        <v>2.1527777777777781E-2</v>
      </c>
      <c r="C59" s="9" t="s">
        <v>134</v>
      </c>
      <c r="D59" s="9" t="s">
        <v>17</v>
      </c>
      <c r="E59" s="9" t="s">
        <v>73</v>
      </c>
      <c r="F59" s="9" t="s">
        <v>51</v>
      </c>
      <c r="G59" s="9"/>
      <c r="H59" s="9" t="s">
        <v>191</v>
      </c>
      <c r="I59" s="9"/>
      <c r="K59" s="9"/>
      <c r="M59" s="36"/>
    </row>
    <row r="60" spans="2:13" x14ac:dyDescent="0.25">
      <c r="B60" s="7">
        <v>2.1527777777777781E-2</v>
      </c>
      <c r="C60" s="9" t="s">
        <v>663</v>
      </c>
      <c r="D60" s="9" t="s">
        <v>18</v>
      </c>
      <c r="E60" s="9" t="s">
        <v>686</v>
      </c>
      <c r="F60" s="9" t="s">
        <v>33</v>
      </c>
      <c r="G60" s="9" t="s">
        <v>70</v>
      </c>
      <c r="H60" s="9" t="s">
        <v>687</v>
      </c>
      <c r="I60" s="9" t="s">
        <v>689</v>
      </c>
      <c r="K60" s="9"/>
    </row>
    <row r="61" spans="2:13" x14ac:dyDescent="0.25">
      <c r="B61" s="7"/>
      <c r="C61" s="9"/>
      <c r="D61" s="9"/>
      <c r="E61" s="9"/>
      <c r="F61" s="9"/>
      <c r="G61" s="9"/>
      <c r="H61" s="9"/>
      <c r="I61" s="9"/>
      <c r="K61" s="9"/>
    </row>
    <row r="62" spans="2:13" x14ac:dyDescent="0.25">
      <c r="B62" s="2" t="s">
        <v>6</v>
      </c>
      <c r="C62" s="4"/>
      <c r="F62" s="9"/>
      <c r="G62" s="9"/>
      <c r="H62" s="9"/>
      <c r="I62" s="9"/>
      <c r="J62" s="9"/>
      <c r="K62" s="9"/>
    </row>
    <row r="63" spans="2:13" x14ac:dyDescent="0.25">
      <c r="B63" s="11" t="s">
        <v>136</v>
      </c>
      <c r="C63" s="8" t="s">
        <v>120</v>
      </c>
      <c r="D63" s="8" t="s">
        <v>25</v>
      </c>
      <c r="E63" s="8" t="s">
        <v>121</v>
      </c>
      <c r="F63" s="8" t="s">
        <v>122</v>
      </c>
      <c r="G63" s="8" t="s">
        <v>123</v>
      </c>
      <c r="H63" s="8" t="s">
        <v>124</v>
      </c>
      <c r="I63" s="8" t="s">
        <v>125</v>
      </c>
      <c r="K63" s="9"/>
    </row>
    <row r="64" spans="2:13" x14ac:dyDescent="0.25">
      <c r="B64" s="7">
        <v>5.6944444444444443E-2</v>
      </c>
      <c r="C64" s="9" t="s">
        <v>132</v>
      </c>
      <c r="D64" s="9" t="s">
        <v>18</v>
      </c>
      <c r="E64" s="9" t="s">
        <v>58</v>
      </c>
      <c r="F64" s="9" t="s">
        <v>71</v>
      </c>
      <c r="G64" s="9" t="s">
        <v>70</v>
      </c>
      <c r="H64" s="9" t="s">
        <v>152</v>
      </c>
      <c r="I64" s="9" t="s">
        <v>153</v>
      </c>
      <c r="K64" s="9"/>
    </row>
    <row r="65" spans="2:19" x14ac:dyDescent="0.25">
      <c r="B65" s="7">
        <v>0.12430555555555556</v>
      </c>
      <c r="C65" s="9" t="s">
        <v>115</v>
      </c>
      <c r="D65" s="9" t="s">
        <v>21</v>
      </c>
      <c r="E65" s="9" t="s">
        <v>65</v>
      </c>
      <c r="F65" s="9" t="s">
        <v>51</v>
      </c>
      <c r="G65" s="9" t="s">
        <v>70</v>
      </c>
      <c r="H65" s="9" t="s">
        <v>144</v>
      </c>
      <c r="I65" s="9" t="s">
        <v>151</v>
      </c>
      <c r="K65" s="9"/>
    </row>
    <row r="66" spans="2:19" x14ac:dyDescent="0.25">
      <c r="B66" s="7"/>
      <c r="C66" s="9"/>
      <c r="D66" s="9"/>
      <c r="E66" s="9"/>
      <c r="F66" s="9"/>
      <c r="G66" s="9"/>
      <c r="H66" s="9"/>
      <c r="I66" s="9"/>
      <c r="K66" s="9"/>
      <c r="Q66" s="16"/>
      <c r="R66" s="14"/>
      <c r="S66" s="14"/>
    </row>
    <row r="67" spans="2:19" x14ac:dyDescent="0.25">
      <c r="B67" s="2" t="s">
        <v>7</v>
      </c>
      <c r="C67" s="9"/>
      <c r="D67" s="9"/>
      <c r="E67" s="9"/>
      <c r="F67" s="9"/>
      <c r="I67" s="9"/>
      <c r="K67" s="9"/>
      <c r="Q67" s="16"/>
      <c r="R67" s="14"/>
      <c r="S67" s="14"/>
    </row>
    <row r="68" spans="2:19" x14ac:dyDescent="0.25">
      <c r="B68" s="11" t="s">
        <v>136</v>
      </c>
      <c r="C68" s="8" t="s">
        <v>120</v>
      </c>
      <c r="D68" s="8" t="s">
        <v>25</v>
      </c>
      <c r="E68" s="8" t="s">
        <v>121</v>
      </c>
      <c r="F68" s="8" t="s">
        <v>122</v>
      </c>
      <c r="G68" s="8" t="s">
        <v>123</v>
      </c>
      <c r="H68" s="8" t="s">
        <v>124</v>
      </c>
      <c r="I68" s="8" t="s">
        <v>125</v>
      </c>
      <c r="K68" s="9"/>
      <c r="Q68" s="16"/>
      <c r="R68" s="14"/>
      <c r="S68" s="14"/>
    </row>
    <row r="69" spans="2:19" x14ac:dyDescent="0.25">
      <c r="B69" s="25">
        <v>0.24652777777777779</v>
      </c>
      <c r="C69" s="9" t="s">
        <v>663</v>
      </c>
      <c r="D69" s="9" t="s">
        <v>18</v>
      </c>
      <c r="E69" s="9" t="s">
        <v>686</v>
      </c>
      <c r="F69" s="9" t="s">
        <v>33</v>
      </c>
      <c r="G69" s="9" t="s">
        <v>70</v>
      </c>
      <c r="H69" s="9" t="s">
        <v>687</v>
      </c>
      <c r="I69" s="9" t="s">
        <v>688</v>
      </c>
      <c r="K69" s="9"/>
      <c r="Q69" s="16"/>
      <c r="R69" s="14"/>
      <c r="S69" s="14"/>
    </row>
    <row r="70" spans="2:19" x14ac:dyDescent="0.25">
      <c r="B70" s="7">
        <v>0.27638888888888885</v>
      </c>
      <c r="C70" s="9" t="s">
        <v>561</v>
      </c>
      <c r="D70" s="9" t="s">
        <v>20</v>
      </c>
      <c r="E70" s="9" t="s">
        <v>560</v>
      </c>
      <c r="F70" s="9" t="s">
        <v>51</v>
      </c>
      <c r="G70" s="9" t="s">
        <v>32</v>
      </c>
      <c r="H70" s="9" t="s">
        <v>559</v>
      </c>
      <c r="I70" s="9" t="s">
        <v>558</v>
      </c>
      <c r="K70" s="9"/>
      <c r="Q70" s="16"/>
      <c r="R70" s="14"/>
      <c r="S70" s="14"/>
    </row>
    <row r="71" spans="2:19" x14ac:dyDescent="0.25">
      <c r="B71" s="7">
        <v>0.38680555555555557</v>
      </c>
      <c r="C71" s="9" t="s">
        <v>135</v>
      </c>
      <c r="D71" s="9" t="s">
        <v>22</v>
      </c>
      <c r="E71" s="9" t="s">
        <v>74</v>
      </c>
      <c r="F71" s="9" t="s">
        <v>75</v>
      </c>
      <c r="G71" s="9" t="s">
        <v>70</v>
      </c>
      <c r="H71" s="9" t="s">
        <v>154</v>
      </c>
      <c r="I71" s="9" t="s">
        <v>155</v>
      </c>
      <c r="K71" s="9"/>
      <c r="Q71" s="16"/>
      <c r="R71" s="14"/>
      <c r="S71" s="14"/>
    </row>
    <row r="72" spans="2:19" x14ac:dyDescent="0.25">
      <c r="F72" s="9"/>
      <c r="G72" s="9"/>
      <c r="H72" s="9"/>
      <c r="I72" s="9"/>
      <c r="J72" s="9"/>
      <c r="K72" s="9"/>
      <c r="O72" s="36"/>
      <c r="Q72" s="16"/>
      <c r="R72" s="14"/>
      <c r="S72" s="14"/>
    </row>
    <row r="73" spans="2:19" ht="15.75" x14ac:dyDescent="0.25">
      <c r="B73" s="1" t="s">
        <v>25</v>
      </c>
      <c r="F73" s="9"/>
      <c r="G73" s="9"/>
      <c r="H73" s="9"/>
      <c r="I73" s="9"/>
      <c r="J73" s="9"/>
      <c r="K73" s="9"/>
      <c r="O73" s="36"/>
      <c r="R73" s="15"/>
      <c r="S73" s="14"/>
    </row>
    <row r="74" spans="2:19" x14ac:dyDescent="0.25">
      <c r="B74" s="2" t="s">
        <v>137</v>
      </c>
      <c r="F74" s="9"/>
      <c r="G74" s="9"/>
      <c r="H74" s="9"/>
      <c r="I74" s="9"/>
      <c r="J74" s="9"/>
      <c r="K74" s="9"/>
      <c r="O74" s="36"/>
      <c r="R74" s="15"/>
      <c r="S74" s="14"/>
    </row>
    <row r="75" spans="2:19" x14ac:dyDescent="0.25">
      <c r="B75" s="11" t="s">
        <v>136</v>
      </c>
      <c r="C75" s="8" t="s">
        <v>25</v>
      </c>
      <c r="D75" s="8"/>
      <c r="E75" s="8" t="s">
        <v>121</v>
      </c>
      <c r="F75" s="8" t="s">
        <v>122</v>
      </c>
      <c r="G75" s="8" t="s">
        <v>123</v>
      </c>
      <c r="H75" s="8" t="s">
        <v>124</v>
      </c>
      <c r="I75" s="8" t="s">
        <v>156</v>
      </c>
      <c r="K75" s="9"/>
      <c r="R75" s="13"/>
      <c r="S75" s="14"/>
    </row>
    <row r="76" spans="2:19" x14ac:dyDescent="0.25">
      <c r="B76" s="7">
        <v>3.472222222222222E-3</v>
      </c>
      <c r="C76" s="9" t="s">
        <v>22</v>
      </c>
      <c r="D76" s="9"/>
      <c r="E76" s="9" t="s">
        <v>821</v>
      </c>
      <c r="F76" s="9" t="s">
        <v>80</v>
      </c>
      <c r="G76" s="9" t="s">
        <v>37</v>
      </c>
      <c r="H76" s="9" t="s">
        <v>822</v>
      </c>
      <c r="I76" s="9" t="s">
        <v>823</v>
      </c>
      <c r="K76" s="9"/>
      <c r="R76" s="13"/>
      <c r="S76" s="14"/>
    </row>
    <row r="77" spans="2:19" x14ac:dyDescent="0.25">
      <c r="B77" s="7">
        <v>4.1666666666666666E-3</v>
      </c>
      <c r="C77" s="9" t="s">
        <v>127</v>
      </c>
      <c r="D77" s="9"/>
      <c r="E77" s="9" t="s">
        <v>61</v>
      </c>
      <c r="F77" s="9" t="s">
        <v>42</v>
      </c>
      <c r="G77" s="9" t="s">
        <v>37</v>
      </c>
      <c r="H77" s="9" t="s">
        <v>150</v>
      </c>
      <c r="I77" s="9" t="s">
        <v>157</v>
      </c>
      <c r="K77" s="9"/>
    </row>
    <row r="78" spans="2:19" x14ac:dyDescent="0.25">
      <c r="B78" s="55">
        <v>4.1666666666666666E-3</v>
      </c>
      <c r="C78" s="8" t="s">
        <v>20</v>
      </c>
      <c r="D78" s="8"/>
      <c r="E78" s="8" t="s">
        <v>914</v>
      </c>
      <c r="F78" s="8" t="s">
        <v>81</v>
      </c>
      <c r="G78" s="8" t="s">
        <v>37</v>
      </c>
      <c r="H78" s="8" t="s">
        <v>919</v>
      </c>
      <c r="I78" s="8" t="s">
        <v>920</v>
      </c>
      <c r="K78" s="9"/>
    </row>
    <row r="79" spans="2:19" x14ac:dyDescent="0.25">
      <c r="B79" s="7">
        <v>4.8611111111111112E-3</v>
      </c>
      <c r="C79" s="9" t="s">
        <v>20</v>
      </c>
      <c r="D79" s="9"/>
      <c r="E79" s="9" t="s">
        <v>664</v>
      </c>
      <c r="F79" s="9" t="s">
        <v>59</v>
      </c>
      <c r="G79" s="9" t="s">
        <v>32</v>
      </c>
      <c r="H79" s="9" t="s">
        <v>603</v>
      </c>
      <c r="I79" s="9" t="s">
        <v>665</v>
      </c>
      <c r="K79" s="9"/>
      <c r="N79" s="36"/>
    </row>
    <row r="80" spans="2:19" x14ac:dyDescent="0.25">
      <c r="B80" s="55">
        <v>4.8611111111111112E-3</v>
      </c>
      <c r="C80" s="8" t="s">
        <v>473</v>
      </c>
      <c r="D80" s="8"/>
      <c r="E80" s="8" t="s">
        <v>911</v>
      </c>
      <c r="F80" s="8" t="s">
        <v>695</v>
      </c>
      <c r="G80" s="8" t="s">
        <v>37</v>
      </c>
      <c r="H80" s="8" t="s">
        <v>912</v>
      </c>
      <c r="I80" s="8" t="s">
        <v>913</v>
      </c>
      <c r="K80" s="9"/>
      <c r="N80" s="36"/>
    </row>
    <row r="81" spans="2:16" x14ac:dyDescent="0.25">
      <c r="B81" s="7">
        <v>5.5555555555555558E-3</v>
      </c>
      <c r="C81" s="9" t="s">
        <v>21</v>
      </c>
      <c r="D81" s="9"/>
      <c r="E81" s="9" t="s">
        <v>76</v>
      </c>
      <c r="F81" s="9" t="s">
        <v>80</v>
      </c>
      <c r="G81" s="9"/>
      <c r="H81" s="9"/>
      <c r="I81" s="9"/>
      <c r="K81" s="9"/>
      <c r="N81" s="36"/>
    </row>
    <row r="82" spans="2:16" x14ac:dyDescent="0.25">
      <c r="B82" s="7">
        <v>5.5555555555555558E-3</v>
      </c>
      <c r="C82" s="9" t="s">
        <v>17</v>
      </c>
      <c r="D82" s="9"/>
      <c r="E82" s="9" t="s">
        <v>220</v>
      </c>
      <c r="F82" s="9" t="s">
        <v>90</v>
      </c>
      <c r="G82" s="9" t="s">
        <v>37</v>
      </c>
      <c r="H82" s="9" t="s">
        <v>221</v>
      </c>
      <c r="I82" s="9" t="s">
        <v>222</v>
      </c>
      <c r="K82" s="9"/>
      <c r="N82" s="36"/>
      <c r="P82" s="36"/>
    </row>
    <row r="83" spans="2:16" x14ac:dyDescent="0.25">
      <c r="B83" s="7">
        <v>6.2499999999999995E-3</v>
      </c>
      <c r="C83" s="9" t="s">
        <v>19</v>
      </c>
      <c r="D83" s="9"/>
      <c r="E83" s="9" t="s">
        <v>77</v>
      </c>
      <c r="F83" s="9" t="s">
        <v>51</v>
      </c>
      <c r="G83" s="9"/>
      <c r="H83" s="9"/>
      <c r="I83" s="9"/>
      <c r="K83" s="9"/>
      <c r="P83" s="36"/>
    </row>
    <row r="84" spans="2:16" x14ac:dyDescent="0.25">
      <c r="B84" s="7">
        <v>6.2499999999999995E-3</v>
      </c>
      <c r="C84" s="9" t="s">
        <v>17</v>
      </c>
      <c r="D84" s="9"/>
      <c r="E84" s="9" t="s">
        <v>78</v>
      </c>
      <c r="F84" s="9" t="s">
        <v>81</v>
      </c>
      <c r="G84" s="9"/>
      <c r="H84" s="9" t="s">
        <v>192</v>
      </c>
      <c r="I84" s="9"/>
      <c r="K84" s="9"/>
      <c r="P84" s="36"/>
    </row>
    <row r="85" spans="2:16" x14ac:dyDescent="0.25">
      <c r="B85" s="7">
        <v>6.2499999999999995E-3</v>
      </c>
      <c r="C85" s="9" t="s">
        <v>20</v>
      </c>
      <c r="D85" s="9"/>
      <c r="E85" s="9" t="s">
        <v>79</v>
      </c>
      <c r="F85" s="9" t="s">
        <v>81</v>
      </c>
      <c r="G85" s="9" t="s">
        <v>37</v>
      </c>
      <c r="H85" s="9" t="s">
        <v>161</v>
      </c>
      <c r="I85" s="9" t="s">
        <v>162</v>
      </c>
      <c r="K85" s="9"/>
    </row>
    <row r="86" spans="2:16" x14ac:dyDescent="0.25">
      <c r="B86" s="7">
        <v>6.2499999999999995E-3</v>
      </c>
      <c r="C86" s="9" t="s">
        <v>18</v>
      </c>
      <c r="D86" s="9"/>
      <c r="E86" s="9" t="s">
        <v>658</v>
      </c>
      <c r="F86" s="9" t="s">
        <v>51</v>
      </c>
      <c r="G86" s="9" t="s">
        <v>37</v>
      </c>
      <c r="H86" s="9" t="s">
        <v>659</v>
      </c>
      <c r="I86" s="9" t="s">
        <v>660</v>
      </c>
      <c r="K86" s="9"/>
    </row>
    <row r="87" spans="2:16" x14ac:dyDescent="0.25">
      <c r="B87" s="7"/>
      <c r="C87" s="9"/>
      <c r="D87" s="9"/>
      <c r="E87" s="9"/>
      <c r="F87" s="9"/>
      <c r="G87" s="9"/>
      <c r="H87" s="9"/>
      <c r="I87" s="9"/>
      <c r="K87" s="9"/>
    </row>
    <row r="88" spans="2:16" x14ac:dyDescent="0.25">
      <c r="B88" s="2" t="s">
        <v>138</v>
      </c>
      <c r="C88" s="9"/>
      <c r="D88" s="9"/>
      <c r="E88" s="9"/>
      <c r="F88" s="9"/>
      <c r="G88" s="9"/>
      <c r="H88" s="9"/>
      <c r="I88" s="9"/>
      <c r="K88" s="9"/>
    </row>
    <row r="89" spans="2:16" x14ac:dyDescent="0.25">
      <c r="B89" s="11" t="s">
        <v>136</v>
      </c>
      <c r="C89" s="8" t="s">
        <v>126</v>
      </c>
      <c r="D89" s="8"/>
      <c r="E89" s="8" t="s">
        <v>121</v>
      </c>
      <c r="F89" s="8"/>
      <c r="G89" s="8" t="s">
        <v>123</v>
      </c>
      <c r="H89" s="8" t="s">
        <v>124</v>
      </c>
      <c r="I89" s="8" t="s">
        <v>156</v>
      </c>
      <c r="K89" s="9"/>
    </row>
    <row r="90" spans="2:16" x14ac:dyDescent="0.25">
      <c r="B90" s="7">
        <v>4.8611111111111112E-3</v>
      </c>
      <c r="C90" s="9" t="s">
        <v>806</v>
      </c>
      <c r="D90" s="9"/>
      <c r="E90" s="9" t="s">
        <v>807</v>
      </c>
      <c r="F90" s="9"/>
      <c r="G90" s="9" t="s">
        <v>32</v>
      </c>
      <c r="H90" s="9" t="s">
        <v>657</v>
      </c>
      <c r="I90" s="9" t="s">
        <v>808</v>
      </c>
      <c r="K90" s="9"/>
      <c r="O90" s="36"/>
    </row>
    <row r="91" spans="2:16" x14ac:dyDescent="0.25">
      <c r="B91" s="7">
        <v>5.5555555555555558E-3</v>
      </c>
      <c r="C91" s="9" t="s">
        <v>82</v>
      </c>
      <c r="D91" s="9"/>
      <c r="E91" s="9" t="s">
        <v>86</v>
      </c>
      <c r="F91" s="9"/>
      <c r="G91" s="9"/>
      <c r="H91" s="9"/>
      <c r="I91" s="9"/>
      <c r="K91" s="9"/>
      <c r="O91" s="36"/>
    </row>
    <row r="92" spans="2:16" x14ac:dyDescent="0.25">
      <c r="B92" s="7">
        <v>5.5555555555555558E-3</v>
      </c>
      <c r="C92" s="9" t="s">
        <v>83</v>
      </c>
      <c r="D92" s="9"/>
      <c r="E92" s="9" t="s">
        <v>57</v>
      </c>
      <c r="F92" s="9"/>
      <c r="G92" s="9"/>
      <c r="H92" s="9"/>
      <c r="I92" s="9"/>
      <c r="K92" s="9"/>
      <c r="O92" s="36"/>
      <c r="P92" s="36"/>
    </row>
    <row r="93" spans="2:16" x14ac:dyDescent="0.25">
      <c r="B93" s="7">
        <v>6.2499999999999995E-3</v>
      </c>
      <c r="C93" s="9" t="s">
        <v>524</v>
      </c>
      <c r="D93" s="9"/>
      <c r="E93" s="9" t="s">
        <v>525</v>
      </c>
      <c r="F93" s="9"/>
      <c r="G93" s="9" t="s">
        <v>32</v>
      </c>
      <c r="H93" s="9" t="s">
        <v>526</v>
      </c>
      <c r="I93" s="9" t="s">
        <v>527</v>
      </c>
      <c r="K93" s="9"/>
      <c r="P93" s="36"/>
    </row>
    <row r="94" spans="2:16" x14ac:dyDescent="0.25">
      <c r="B94" s="7">
        <v>6.2499999999999995E-3</v>
      </c>
      <c r="C94" s="9" t="s">
        <v>84</v>
      </c>
      <c r="D94" s="9"/>
      <c r="E94" s="9" t="s">
        <v>87</v>
      </c>
      <c r="F94" s="9"/>
      <c r="G94" s="9" t="s">
        <v>32</v>
      </c>
      <c r="H94" s="9" t="s">
        <v>165</v>
      </c>
      <c r="I94" s="9" t="s">
        <v>166</v>
      </c>
      <c r="K94" s="9"/>
      <c r="P94" s="36"/>
    </row>
    <row r="95" spans="2:16" x14ac:dyDescent="0.25">
      <c r="B95" s="55">
        <v>6.2500000000000003E-3</v>
      </c>
      <c r="C95" s="8" t="s">
        <v>872</v>
      </c>
      <c r="D95" s="8"/>
      <c r="E95" s="8" t="s">
        <v>870</v>
      </c>
      <c r="F95" s="8"/>
      <c r="G95" s="8" t="s">
        <v>70</v>
      </c>
      <c r="H95" s="8" t="s">
        <v>871</v>
      </c>
      <c r="I95" s="8" t="s">
        <v>873</v>
      </c>
      <c r="K95" s="9"/>
      <c r="O95" s="36"/>
      <c r="P95" s="36"/>
    </row>
    <row r="96" spans="2:16" x14ac:dyDescent="0.25">
      <c r="B96" s="7">
        <v>6.9444444444444441E-3</v>
      </c>
      <c r="C96" s="9" t="s">
        <v>85</v>
      </c>
      <c r="D96" s="9"/>
      <c r="E96" s="9" t="s">
        <v>67</v>
      </c>
      <c r="F96" s="9"/>
      <c r="G96" s="9" t="s">
        <v>70</v>
      </c>
      <c r="H96" s="9" t="s">
        <v>163</v>
      </c>
      <c r="I96" s="9" t="s">
        <v>164</v>
      </c>
      <c r="K96" s="9"/>
      <c r="O96" s="36"/>
      <c r="P96" s="36"/>
    </row>
    <row r="97" spans="2:15" x14ac:dyDescent="0.25">
      <c r="B97" s="7">
        <v>6.9444444444444441E-3</v>
      </c>
      <c r="C97" s="9" t="s">
        <v>184</v>
      </c>
      <c r="D97" s="9"/>
      <c r="E97" s="9" t="s">
        <v>182</v>
      </c>
      <c r="F97" s="9"/>
      <c r="G97" s="9" t="s">
        <v>32</v>
      </c>
      <c r="H97" s="9" t="s">
        <v>183</v>
      </c>
      <c r="I97" s="9" t="s">
        <v>185</v>
      </c>
      <c r="K97" s="9"/>
      <c r="O97" s="36"/>
    </row>
    <row r="98" spans="2:15" x14ac:dyDescent="0.25">
      <c r="B98" s="7">
        <v>6.9444444444444441E-3</v>
      </c>
      <c r="C98" s="9" t="s">
        <v>781</v>
      </c>
      <c r="D98" s="9"/>
      <c r="E98" s="9" t="s">
        <v>782</v>
      </c>
      <c r="F98" s="9"/>
      <c r="G98" s="9" t="s">
        <v>70</v>
      </c>
      <c r="H98" s="9" t="s">
        <v>783</v>
      </c>
      <c r="I98" s="9" t="s">
        <v>784</v>
      </c>
      <c r="K98" s="9"/>
    </row>
    <row r="99" spans="2:15" x14ac:dyDescent="0.25">
      <c r="B99" s="7"/>
      <c r="C99" s="9"/>
      <c r="D99" s="9"/>
      <c r="E99" s="9"/>
      <c r="F99" s="9"/>
      <c r="G99" s="9"/>
      <c r="H99" s="9"/>
      <c r="I99" s="9"/>
      <c r="K99" s="9"/>
    </row>
    <row r="100" spans="2:15" x14ac:dyDescent="0.25">
      <c r="B100" s="2" t="s">
        <v>14</v>
      </c>
      <c r="C100" s="9"/>
      <c r="D100" s="9"/>
      <c r="E100" s="9"/>
      <c r="F100" s="9"/>
      <c r="G100" s="9"/>
      <c r="H100" s="9"/>
      <c r="I100" s="9"/>
      <c r="K100" s="9"/>
    </row>
    <row r="101" spans="2:15" x14ac:dyDescent="0.25">
      <c r="B101" s="11" t="s">
        <v>136</v>
      </c>
      <c r="C101" s="8" t="s">
        <v>25</v>
      </c>
      <c r="D101" s="8"/>
      <c r="E101" s="8" t="s">
        <v>121</v>
      </c>
      <c r="F101" s="8" t="s">
        <v>122</v>
      </c>
      <c r="G101" s="8" t="s">
        <v>123</v>
      </c>
      <c r="H101" s="8" t="s">
        <v>124</v>
      </c>
      <c r="I101" s="8" t="s">
        <v>156</v>
      </c>
      <c r="K101" s="9"/>
    </row>
    <row r="102" spans="2:15" x14ac:dyDescent="0.25">
      <c r="B102" s="7">
        <v>5.6944444444444443E-2</v>
      </c>
      <c r="C102" s="9" t="s">
        <v>18</v>
      </c>
      <c r="D102" s="9"/>
      <c r="E102" s="9" t="s">
        <v>58</v>
      </c>
      <c r="F102" s="9" t="s">
        <v>33</v>
      </c>
      <c r="G102" s="9" t="s">
        <v>70</v>
      </c>
      <c r="H102" s="9" t="s">
        <v>152</v>
      </c>
      <c r="I102" s="9" t="s">
        <v>167</v>
      </c>
      <c r="K102" s="9"/>
    </row>
    <row r="103" spans="2:15" x14ac:dyDescent="0.25">
      <c r="B103" s="7">
        <v>7.9166666666666663E-2</v>
      </c>
      <c r="C103" s="9" t="s">
        <v>17</v>
      </c>
      <c r="D103" s="9"/>
      <c r="E103" s="9" t="s">
        <v>88</v>
      </c>
      <c r="F103" s="9" t="s">
        <v>90</v>
      </c>
      <c r="G103" s="9"/>
      <c r="H103" s="9" t="s">
        <v>188</v>
      </c>
      <c r="I103" s="9"/>
      <c r="K103" s="9"/>
    </row>
    <row r="104" spans="2:15" x14ac:dyDescent="0.25">
      <c r="B104" s="7">
        <v>7.9166666666666663E-2</v>
      </c>
      <c r="C104" s="9" t="s">
        <v>62</v>
      </c>
      <c r="D104" s="9"/>
      <c r="E104" s="9" t="s">
        <v>89</v>
      </c>
      <c r="F104" s="9" t="s">
        <v>91</v>
      </c>
      <c r="G104" s="9"/>
      <c r="H104" s="9" t="s">
        <v>193</v>
      </c>
      <c r="I104" s="9"/>
      <c r="K104" s="9"/>
    </row>
    <row r="105" spans="2:15" x14ac:dyDescent="0.25">
      <c r="C105" s="4"/>
      <c r="F105" s="9"/>
      <c r="G105" s="9"/>
      <c r="H105" s="9"/>
      <c r="I105" s="9"/>
      <c r="J105" s="9"/>
      <c r="K105" s="9"/>
    </row>
    <row r="106" spans="2:15" x14ac:dyDescent="0.25">
      <c r="B106" s="2" t="s">
        <v>139</v>
      </c>
      <c r="F106" s="9"/>
      <c r="G106" s="9"/>
      <c r="H106" s="9"/>
      <c r="I106" s="9"/>
      <c r="J106" s="9"/>
      <c r="K106" s="9"/>
    </row>
    <row r="107" spans="2:15" x14ac:dyDescent="0.25">
      <c r="B107" s="11" t="s">
        <v>136</v>
      </c>
      <c r="C107" s="8" t="s">
        <v>25</v>
      </c>
      <c r="D107" s="8"/>
      <c r="E107" s="8" t="s">
        <v>121</v>
      </c>
      <c r="F107" s="8" t="s">
        <v>122</v>
      </c>
      <c r="G107" s="8" t="s">
        <v>123</v>
      </c>
      <c r="H107" s="8" t="s">
        <v>124</v>
      </c>
      <c r="I107" s="8" t="s">
        <v>156</v>
      </c>
      <c r="K107" s="9"/>
    </row>
    <row r="108" spans="2:15" x14ac:dyDescent="0.25">
      <c r="B108" s="7">
        <v>2.361111111111111E-2</v>
      </c>
      <c r="C108" s="9" t="s">
        <v>23</v>
      </c>
      <c r="D108" s="9"/>
      <c r="E108" s="9" t="s">
        <v>50</v>
      </c>
      <c r="F108" s="9" t="s">
        <v>51</v>
      </c>
      <c r="G108" s="9" t="s">
        <v>37</v>
      </c>
      <c r="H108" s="9" t="s">
        <v>27</v>
      </c>
      <c r="I108" s="9" t="s">
        <v>160</v>
      </c>
      <c r="K108" s="9"/>
    </row>
    <row r="109" spans="2:15" x14ac:dyDescent="0.25">
      <c r="B109" s="7">
        <v>2.7777777777777776E-2</v>
      </c>
      <c r="C109" s="9" t="s">
        <v>17</v>
      </c>
      <c r="D109" s="9"/>
      <c r="E109" s="9" t="s">
        <v>556</v>
      </c>
      <c r="F109" s="9" t="s">
        <v>53</v>
      </c>
      <c r="G109" s="9" t="s">
        <v>32</v>
      </c>
      <c r="H109" s="9" t="s">
        <v>414</v>
      </c>
      <c r="I109" s="9" t="s">
        <v>557</v>
      </c>
      <c r="K109" s="9"/>
      <c r="L109" s="50"/>
    </row>
    <row r="110" spans="2:15" x14ac:dyDescent="0.25">
      <c r="B110" s="7">
        <v>3.6111111111111115E-2</v>
      </c>
      <c r="C110" s="9" t="s">
        <v>20</v>
      </c>
      <c r="D110" s="9"/>
      <c r="E110" s="9" t="s">
        <v>223</v>
      </c>
      <c r="F110" s="9" t="s">
        <v>71</v>
      </c>
      <c r="G110" s="9" t="s">
        <v>32</v>
      </c>
      <c r="H110" s="9" t="s">
        <v>209</v>
      </c>
      <c r="I110" s="9" t="s">
        <v>224</v>
      </c>
      <c r="K110" s="9"/>
    </row>
    <row r="111" spans="2:15" x14ac:dyDescent="0.25">
      <c r="B111" s="7">
        <v>3.9583333333333331E-2</v>
      </c>
      <c r="C111" s="9" t="s">
        <v>21</v>
      </c>
      <c r="D111" s="9"/>
      <c r="E111" s="9" t="s">
        <v>679</v>
      </c>
      <c r="F111" s="9" t="s">
        <v>59</v>
      </c>
      <c r="G111" s="9" t="s">
        <v>32</v>
      </c>
      <c r="H111" s="9" t="s">
        <v>418</v>
      </c>
      <c r="I111" s="9" t="s">
        <v>680</v>
      </c>
      <c r="K111" s="9"/>
    </row>
    <row r="112" spans="2:15" x14ac:dyDescent="0.25">
      <c r="B112" s="7">
        <v>4.2361111111111106E-2</v>
      </c>
      <c r="C112" s="9" t="s">
        <v>21</v>
      </c>
      <c r="D112" s="9"/>
      <c r="E112" s="9" t="s">
        <v>57</v>
      </c>
      <c r="F112" s="9" t="s">
        <v>59</v>
      </c>
      <c r="G112" s="9" t="s">
        <v>32</v>
      </c>
      <c r="H112" s="9"/>
      <c r="I112" s="9"/>
      <c r="K112" s="9"/>
    </row>
    <row r="113" spans="2:11" x14ac:dyDescent="0.25">
      <c r="B113" s="7">
        <v>4.7222222222222221E-2</v>
      </c>
      <c r="C113" s="9" t="s">
        <v>23</v>
      </c>
      <c r="D113" s="9"/>
      <c r="E113" s="9" t="s">
        <v>215</v>
      </c>
      <c r="F113" s="9" t="s">
        <v>59</v>
      </c>
      <c r="G113" s="9" t="s">
        <v>32</v>
      </c>
      <c r="H113" s="9" t="s">
        <v>216</v>
      </c>
      <c r="I113" s="9" t="s">
        <v>217</v>
      </c>
      <c r="K113" s="9"/>
    </row>
    <row r="114" spans="2:11" x14ac:dyDescent="0.25">
      <c r="B114" s="7">
        <v>5.6944444444444443E-2</v>
      </c>
      <c r="C114" s="9" t="s">
        <v>18</v>
      </c>
      <c r="D114" s="9"/>
      <c r="E114" s="9" t="s">
        <v>58</v>
      </c>
      <c r="F114" s="9" t="s">
        <v>33</v>
      </c>
      <c r="G114" s="9" t="s">
        <v>70</v>
      </c>
      <c r="H114" s="9" t="s">
        <v>152</v>
      </c>
      <c r="I114" s="9" t="s">
        <v>167</v>
      </c>
      <c r="K114" s="9"/>
    </row>
    <row r="115" spans="2:11" x14ac:dyDescent="0.25">
      <c r="B115" s="68">
        <v>5.9722222222222225E-2</v>
      </c>
      <c r="C115" s="8" t="s">
        <v>20</v>
      </c>
      <c r="D115" s="8"/>
      <c r="E115" s="8" t="s">
        <v>961</v>
      </c>
      <c r="F115" s="8" t="s">
        <v>219</v>
      </c>
      <c r="G115" s="8" t="s">
        <v>32</v>
      </c>
      <c r="H115" s="8" t="s">
        <v>964</v>
      </c>
      <c r="I115" s="8" t="s">
        <v>965</v>
      </c>
      <c r="K115" s="9"/>
    </row>
    <row r="116" spans="2:11" x14ac:dyDescent="0.25">
      <c r="B116" s="7">
        <v>6.0416666666666667E-2</v>
      </c>
      <c r="C116" s="9" t="s">
        <v>21</v>
      </c>
      <c r="D116" s="9"/>
      <c r="E116" s="9" t="s">
        <v>213</v>
      </c>
      <c r="F116" s="9" t="s">
        <v>68</v>
      </c>
      <c r="G116" s="9" t="s">
        <v>37</v>
      </c>
      <c r="H116" s="9" t="s">
        <v>165</v>
      </c>
      <c r="I116" s="9" t="s">
        <v>214</v>
      </c>
      <c r="K116" s="9"/>
    </row>
    <row r="117" spans="2:11" x14ac:dyDescent="0.25">
      <c r="B117" s="7">
        <v>6.3194444444444442E-2</v>
      </c>
      <c r="C117" s="9" t="s">
        <v>20</v>
      </c>
      <c r="D117" s="9"/>
      <c r="E117" s="9" t="s">
        <v>56</v>
      </c>
      <c r="F117" s="9" t="s">
        <v>46</v>
      </c>
      <c r="G117" s="9" t="s">
        <v>37</v>
      </c>
      <c r="H117" s="9" t="s">
        <v>28</v>
      </c>
      <c r="I117" s="9" t="s">
        <v>159</v>
      </c>
      <c r="K117" s="9"/>
    </row>
    <row r="118" spans="2:11" x14ac:dyDescent="0.25">
      <c r="B118" s="7">
        <v>6.3888888888888884E-2</v>
      </c>
      <c r="C118" s="9" t="s">
        <v>22</v>
      </c>
      <c r="D118" s="9"/>
      <c r="E118" s="9" t="s">
        <v>210</v>
      </c>
      <c r="F118" s="9" t="s">
        <v>90</v>
      </c>
      <c r="G118" s="9" t="s">
        <v>37</v>
      </c>
      <c r="H118" s="9" t="s">
        <v>211</v>
      </c>
      <c r="I118" s="9" t="s">
        <v>212</v>
      </c>
      <c r="K118" s="9"/>
    </row>
    <row r="119" spans="2:11" x14ac:dyDescent="0.25">
      <c r="B119" s="7">
        <v>6.458333333333334E-2</v>
      </c>
      <c r="C119" s="9" t="s">
        <v>22</v>
      </c>
      <c r="D119" s="9"/>
      <c r="E119" s="9" t="s">
        <v>92</v>
      </c>
      <c r="F119" s="9" t="s">
        <v>68</v>
      </c>
      <c r="G119" s="9" t="s">
        <v>37</v>
      </c>
      <c r="H119" s="9"/>
      <c r="I119" s="9"/>
      <c r="K119" s="9"/>
    </row>
    <row r="120" spans="2:11" x14ac:dyDescent="0.25">
      <c r="C120" s="9"/>
      <c r="D120" s="9"/>
      <c r="E120" s="9"/>
      <c r="F120" s="9"/>
      <c r="G120" s="9"/>
      <c r="H120" s="9"/>
      <c r="I120" s="9"/>
      <c r="K120" s="9"/>
    </row>
    <row r="121" spans="2:11" x14ac:dyDescent="0.25">
      <c r="B121" s="2" t="s">
        <v>835</v>
      </c>
      <c r="C121" s="9"/>
      <c r="D121" s="9"/>
      <c r="E121" s="9"/>
      <c r="F121" s="9"/>
      <c r="G121" s="9"/>
      <c r="H121" s="9"/>
      <c r="I121" s="9"/>
      <c r="K121" s="9"/>
    </row>
    <row r="122" spans="2:11" x14ac:dyDescent="0.25">
      <c r="B122" s="11" t="s">
        <v>136</v>
      </c>
      <c r="C122" s="8" t="s">
        <v>126</v>
      </c>
      <c r="D122" s="8"/>
      <c r="E122" s="8" t="s">
        <v>121</v>
      </c>
      <c r="F122" s="8"/>
      <c r="G122" s="8" t="s">
        <v>123</v>
      </c>
      <c r="H122" s="8" t="s">
        <v>124</v>
      </c>
      <c r="I122" s="8" t="s">
        <v>156</v>
      </c>
      <c r="K122" s="9"/>
    </row>
    <row r="123" spans="2:11" x14ac:dyDescent="0.25">
      <c r="B123" s="7">
        <v>2.8472222222222222E-2</v>
      </c>
      <c r="C123" s="9" t="s">
        <v>93</v>
      </c>
      <c r="D123" s="9"/>
      <c r="E123" s="9" t="s">
        <v>96</v>
      </c>
      <c r="F123" s="9"/>
      <c r="G123" s="9" t="s">
        <v>32</v>
      </c>
      <c r="H123" s="9" t="s">
        <v>170</v>
      </c>
      <c r="I123" s="9" t="s">
        <v>171</v>
      </c>
      <c r="K123" s="9"/>
    </row>
    <row r="124" spans="2:11" x14ac:dyDescent="0.25">
      <c r="B124" s="7">
        <v>3.2638888888888891E-2</v>
      </c>
      <c r="C124" s="9" t="s">
        <v>34</v>
      </c>
      <c r="D124" s="9"/>
      <c r="E124" s="9" t="s">
        <v>31</v>
      </c>
      <c r="F124" s="9"/>
      <c r="G124" s="9" t="s">
        <v>32</v>
      </c>
      <c r="H124" s="9" t="s">
        <v>49</v>
      </c>
      <c r="I124" s="9" t="s">
        <v>158</v>
      </c>
      <c r="K124" s="9"/>
    </row>
    <row r="125" spans="2:11" x14ac:dyDescent="0.25">
      <c r="B125" s="7">
        <v>3.6805555555555557E-2</v>
      </c>
      <c r="C125" s="9" t="s">
        <v>573</v>
      </c>
      <c r="D125" s="9"/>
      <c r="E125" s="9" t="s">
        <v>571</v>
      </c>
      <c r="F125" s="9"/>
      <c r="G125" s="9" t="s">
        <v>32</v>
      </c>
      <c r="H125" s="9" t="s">
        <v>574</v>
      </c>
      <c r="I125" s="9" t="s">
        <v>575</v>
      </c>
      <c r="K125" s="9"/>
    </row>
    <row r="126" spans="2:11" x14ac:dyDescent="0.25">
      <c r="B126" s="7">
        <v>6.0416666666666667E-2</v>
      </c>
      <c r="C126" s="9" t="s">
        <v>197</v>
      </c>
      <c r="D126" s="9"/>
      <c r="E126" s="9" t="s">
        <v>198</v>
      </c>
      <c r="F126" s="9"/>
      <c r="G126" s="9" t="s">
        <v>37</v>
      </c>
      <c r="H126" s="9" t="s">
        <v>199</v>
      </c>
      <c r="I126" s="9" t="s">
        <v>200</v>
      </c>
      <c r="K126" s="9"/>
    </row>
    <row r="127" spans="2:11" x14ac:dyDescent="0.25">
      <c r="B127" s="7">
        <v>6.3194444444444442E-2</v>
      </c>
      <c r="C127" s="9" t="s">
        <v>184</v>
      </c>
      <c r="D127" s="9"/>
      <c r="E127" s="9" t="s">
        <v>182</v>
      </c>
      <c r="F127" s="9"/>
      <c r="G127" s="9" t="s">
        <v>32</v>
      </c>
      <c r="H127" s="9" t="s">
        <v>183</v>
      </c>
      <c r="I127" s="9" t="s">
        <v>185</v>
      </c>
      <c r="K127" s="9"/>
    </row>
    <row r="128" spans="2:11" x14ac:dyDescent="0.25">
      <c r="B128" s="7">
        <v>6.805555555555555E-2</v>
      </c>
      <c r="C128" s="9" t="s">
        <v>502</v>
      </c>
      <c r="D128" s="9"/>
      <c r="E128" s="9" t="s">
        <v>503</v>
      </c>
      <c r="F128" s="9"/>
      <c r="G128" s="9" t="s">
        <v>37</v>
      </c>
      <c r="H128" s="9" t="s">
        <v>209</v>
      </c>
      <c r="I128" s="9" t="s">
        <v>504</v>
      </c>
      <c r="K128" s="9"/>
    </row>
    <row r="129" spans="2:18" x14ac:dyDescent="0.25">
      <c r="B129" s="7">
        <v>6.805555555555555E-2</v>
      </c>
      <c r="C129" s="9" t="s">
        <v>831</v>
      </c>
      <c r="D129" s="9"/>
      <c r="E129" s="9" t="s">
        <v>832</v>
      </c>
      <c r="F129" s="9"/>
      <c r="G129" s="9" t="s">
        <v>70</v>
      </c>
      <c r="H129" s="9" t="s">
        <v>833</v>
      </c>
      <c r="I129" s="9" t="s">
        <v>834</v>
      </c>
      <c r="K129" s="9"/>
    </row>
    <row r="130" spans="2:18" x14ac:dyDescent="0.25">
      <c r="B130" s="7">
        <v>7.6388888888888895E-2</v>
      </c>
      <c r="C130" s="9" t="s">
        <v>84</v>
      </c>
      <c r="D130" s="9"/>
      <c r="E130" s="9" t="s">
        <v>97</v>
      </c>
      <c r="F130" s="9"/>
      <c r="G130" s="9" t="s">
        <v>32</v>
      </c>
      <c r="H130" s="9" t="s">
        <v>168</v>
      </c>
      <c r="I130" s="9" t="s">
        <v>169</v>
      </c>
      <c r="K130" s="9"/>
    </row>
    <row r="131" spans="2:18" x14ac:dyDescent="0.25">
      <c r="B131" s="7">
        <v>7.6388888888888895E-2</v>
      </c>
      <c r="C131" s="9" t="s">
        <v>94</v>
      </c>
      <c r="D131" s="9"/>
      <c r="E131" s="9" t="s">
        <v>98</v>
      </c>
      <c r="F131" s="9"/>
      <c r="G131" s="9" t="s">
        <v>32</v>
      </c>
      <c r="H131" s="9" t="s">
        <v>172</v>
      </c>
      <c r="I131" s="9" t="s">
        <v>173</v>
      </c>
      <c r="K131" s="9"/>
    </row>
    <row r="132" spans="2:18" x14ac:dyDescent="0.25">
      <c r="B132" s="7">
        <v>8.2638888888888887E-2</v>
      </c>
      <c r="C132" s="9" t="s">
        <v>95</v>
      </c>
      <c r="D132" s="9"/>
      <c r="E132" s="9" t="s">
        <v>99</v>
      </c>
      <c r="F132" s="9"/>
      <c r="G132" s="9" t="s">
        <v>37</v>
      </c>
      <c r="H132" s="9" t="s">
        <v>194</v>
      </c>
      <c r="I132" s="9"/>
      <c r="K132" s="9"/>
    </row>
    <row r="133" spans="2:18" x14ac:dyDescent="0.25">
      <c r="C133" s="9"/>
      <c r="D133" s="9"/>
      <c r="E133" s="9"/>
      <c r="F133" s="9"/>
      <c r="G133" s="9"/>
      <c r="H133" s="9"/>
      <c r="I133" s="9"/>
      <c r="K133" s="9"/>
      <c r="P133" s="36"/>
    </row>
    <row r="134" spans="2:18" x14ac:dyDescent="0.25">
      <c r="B134" s="2" t="s">
        <v>140</v>
      </c>
      <c r="K134" s="9"/>
      <c r="P134" s="36"/>
    </row>
    <row r="135" spans="2:18" x14ac:dyDescent="0.25">
      <c r="B135" s="11" t="s">
        <v>136</v>
      </c>
      <c r="C135" s="8" t="s">
        <v>25</v>
      </c>
      <c r="D135" s="8"/>
      <c r="E135" s="8" t="s">
        <v>121</v>
      </c>
      <c r="F135" s="8" t="s">
        <v>122</v>
      </c>
      <c r="G135" s="8" t="s">
        <v>123</v>
      </c>
      <c r="H135" s="8" t="s">
        <v>124</v>
      </c>
      <c r="I135" s="8" t="s">
        <v>156</v>
      </c>
      <c r="K135" s="9"/>
      <c r="P135" s="36"/>
      <c r="Q135" s="36"/>
    </row>
    <row r="136" spans="2:18" x14ac:dyDescent="0.25">
      <c r="B136" s="7">
        <v>2.6388888888888889E-2</v>
      </c>
      <c r="C136" s="9" t="s">
        <v>21</v>
      </c>
      <c r="D136" s="9"/>
      <c r="E136" s="9" t="s">
        <v>76</v>
      </c>
      <c r="F136" s="9" t="s">
        <v>80</v>
      </c>
      <c r="G136" s="9"/>
      <c r="H136" s="9"/>
      <c r="I136" s="9"/>
      <c r="K136" s="9"/>
      <c r="P136" s="36"/>
      <c r="Q136" s="36"/>
      <c r="R136" s="36"/>
    </row>
    <row r="137" spans="2:18" x14ac:dyDescent="0.25">
      <c r="B137" s="7">
        <v>4.7222222222222221E-2</v>
      </c>
      <c r="C137" s="9" t="s">
        <v>21</v>
      </c>
      <c r="D137" s="9"/>
      <c r="E137" s="9" t="s">
        <v>106</v>
      </c>
      <c r="F137" s="9" t="s">
        <v>90</v>
      </c>
      <c r="G137" s="9" t="s">
        <v>32</v>
      </c>
      <c r="H137" s="9" t="s">
        <v>174</v>
      </c>
      <c r="I137" s="9" t="s">
        <v>175</v>
      </c>
      <c r="K137" s="9"/>
      <c r="P137" s="36"/>
      <c r="Q137" s="36"/>
      <c r="R137" s="36"/>
    </row>
    <row r="138" spans="2:18" x14ac:dyDescent="0.25">
      <c r="B138" s="7">
        <v>6.5972222222222224E-2</v>
      </c>
      <c r="C138" s="9" t="s">
        <v>17</v>
      </c>
      <c r="D138" s="9"/>
      <c r="E138" s="9" t="s">
        <v>107</v>
      </c>
      <c r="F138" s="9" t="s">
        <v>75</v>
      </c>
      <c r="G138" s="9"/>
      <c r="H138" s="9" t="s">
        <v>195</v>
      </c>
      <c r="I138" s="9"/>
      <c r="K138" s="9"/>
      <c r="P138" s="36"/>
      <c r="Q138" s="36"/>
      <c r="R138" s="36"/>
    </row>
    <row r="139" spans="2:18" x14ac:dyDescent="0.25">
      <c r="C139" s="4"/>
      <c r="F139" s="9"/>
      <c r="G139" s="9"/>
      <c r="H139" s="9"/>
      <c r="I139" s="9"/>
      <c r="J139" s="9"/>
      <c r="K139" s="9"/>
      <c r="O139" s="36"/>
      <c r="Q139" s="36"/>
      <c r="R139" s="36"/>
    </row>
    <row r="140" spans="2:18" x14ac:dyDescent="0.25">
      <c r="B140" s="2" t="s">
        <v>143</v>
      </c>
      <c r="K140" s="9"/>
      <c r="O140" s="36"/>
      <c r="R140" s="36"/>
    </row>
    <row r="141" spans="2:18" x14ac:dyDescent="0.25">
      <c r="B141" s="11" t="s">
        <v>136</v>
      </c>
      <c r="C141" s="8" t="s">
        <v>126</v>
      </c>
      <c r="D141" s="8"/>
      <c r="E141" s="8" t="s">
        <v>121</v>
      </c>
      <c r="F141" s="8"/>
      <c r="G141" s="8" t="s">
        <v>123</v>
      </c>
      <c r="H141" s="8" t="s">
        <v>124</v>
      </c>
      <c r="I141" s="8" t="s">
        <v>156</v>
      </c>
      <c r="K141" s="9"/>
      <c r="O141" s="36"/>
      <c r="R141" s="36"/>
    </row>
    <row r="142" spans="2:18" x14ac:dyDescent="0.25">
      <c r="B142" s="7">
        <v>1.8055555555555557E-2</v>
      </c>
      <c r="C142" s="9" t="s">
        <v>85</v>
      </c>
      <c r="D142" s="9"/>
      <c r="E142" s="9" t="s">
        <v>67</v>
      </c>
      <c r="F142" s="9"/>
      <c r="G142" s="9" t="s">
        <v>70</v>
      </c>
      <c r="H142" s="9" t="s">
        <v>163</v>
      </c>
      <c r="I142" s="9" t="s">
        <v>176</v>
      </c>
      <c r="K142" s="9"/>
      <c r="R142" s="36"/>
    </row>
    <row r="143" spans="2:18" x14ac:dyDescent="0.25">
      <c r="B143" s="7">
        <v>2.6388888888888889E-2</v>
      </c>
      <c r="C143" s="9" t="s">
        <v>100</v>
      </c>
      <c r="D143" s="9"/>
      <c r="E143" s="9" t="s">
        <v>102</v>
      </c>
      <c r="F143" s="9"/>
      <c r="G143" s="9" t="s">
        <v>37</v>
      </c>
      <c r="H143" s="9" t="s">
        <v>178</v>
      </c>
      <c r="I143" s="9" t="s">
        <v>179</v>
      </c>
      <c r="K143" s="9"/>
    </row>
    <row r="144" spans="2:18" x14ac:dyDescent="0.25">
      <c r="B144" s="7">
        <v>3.125E-2</v>
      </c>
      <c r="C144" s="9" t="s">
        <v>589</v>
      </c>
      <c r="D144" s="9"/>
      <c r="E144" s="9" t="s">
        <v>590</v>
      </c>
      <c r="F144" s="9"/>
      <c r="G144" s="9" t="s">
        <v>70</v>
      </c>
      <c r="H144" s="9" t="s">
        <v>591</v>
      </c>
      <c r="I144" s="9" t="s">
        <v>592</v>
      </c>
      <c r="K144" s="9"/>
    </row>
    <row r="145" spans="2:11" x14ac:dyDescent="0.25">
      <c r="B145" s="7">
        <v>3.888888888888889E-2</v>
      </c>
      <c r="C145" s="9" t="s">
        <v>101</v>
      </c>
      <c r="D145" s="9"/>
      <c r="E145" s="9" t="s">
        <v>103</v>
      </c>
      <c r="F145" s="9"/>
      <c r="G145" s="9" t="s">
        <v>37</v>
      </c>
      <c r="H145" s="9" t="s">
        <v>180</v>
      </c>
      <c r="I145" s="9" t="s">
        <v>181</v>
      </c>
      <c r="K145" s="9"/>
    </row>
    <row r="146" spans="2:11" x14ac:dyDescent="0.25">
      <c r="C146" s="9"/>
      <c r="D146" s="9"/>
      <c r="E146" s="9"/>
      <c r="F146" s="9"/>
      <c r="G146" s="9"/>
      <c r="H146" s="9"/>
      <c r="I146" s="9"/>
      <c r="K146" s="9"/>
    </row>
    <row r="147" spans="2:11" x14ac:dyDescent="0.25">
      <c r="B147" s="2" t="s">
        <v>142</v>
      </c>
      <c r="K147" s="9"/>
    </row>
    <row r="148" spans="2:11" x14ac:dyDescent="0.25">
      <c r="B148" s="11" t="s">
        <v>136</v>
      </c>
      <c r="C148" s="8" t="s">
        <v>25</v>
      </c>
      <c r="D148" s="8"/>
      <c r="E148" s="8" t="s">
        <v>121</v>
      </c>
      <c r="F148" s="8" t="s">
        <v>122</v>
      </c>
      <c r="G148" s="8" t="s">
        <v>123</v>
      </c>
      <c r="H148" s="8" t="s">
        <v>124</v>
      </c>
      <c r="I148" s="8" t="s">
        <v>156</v>
      </c>
      <c r="K148" s="9"/>
    </row>
    <row r="149" spans="2:11" x14ac:dyDescent="0.25">
      <c r="B149" s="25">
        <v>0.15069444444444444</v>
      </c>
      <c r="C149" s="9" t="s">
        <v>22</v>
      </c>
      <c r="D149" s="9"/>
      <c r="E149" s="9" t="s">
        <v>74</v>
      </c>
      <c r="F149" s="9" t="s">
        <v>75</v>
      </c>
      <c r="G149" s="9" t="s">
        <v>70</v>
      </c>
      <c r="H149" s="9" t="s">
        <v>154</v>
      </c>
      <c r="I149" s="9" t="s">
        <v>422</v>
      </c>
      <c r="K149" s="9"/>
    </row>
    <row r="150" spans="2:11" x14ac:dyDescent="0.25">
      <c r="B150" s="7">
        <v>0.18680555555555556</v>
      </c>
      <c r="C150" s="9" t="s">
        <v>17</v>
      </c>
      <c r="D150" s="9"/>
      <c r="E150" s="9" t="s">
        <v>108</v>
      </c>
      <c r="F150" s="9" t="s">
        <v>69</v>
      </c>
      <c r="G150" s="9"/>
      <c r="H150" s="9" t="s">
        <v>195</v>
      </c>
      <c r="I150" s="9"/>
      <c r="K150" s="9"/>
    </row>
    <row r="151" spans="2:11" x14ac:dyDescent="0.25">
      <c r="B151" s="3"/>
      <c r="C151" s="9"/>
      <c r="D151" s="9"/>
      <c r="E151" s="9"/>
      <c r="F151" s="9"/>
      <c r="G151" s="9"/>
      <c r="H151" s="9"/>
      <c r="I151" s="9"/>
      <c r="K151" s="9"/>
    </row>
    <row r="152" spans="2:11" x14ac:dyDescent="0.25">
      <c r="B152" s="2" t="s">
        <v>141</v>
      </c>
      <c r="K152" s="9"/>
    </row>
    <row r="153" spans="2:11" x14ac:dyDescent="0.25">
      <c r="B153" s="11" t="s">
        <v>136</v>
      </c>
      <c r="C153" s="8" t="s">
        <v>126</v>
      </c>
      <c r="D153" s="8"/>
      <c r="E153" s="8" t="s">
        <v>121</v>
      </c>
      <c r="F153" s="8"/>
      <c r="G153" s="8" t="s">
        <v>123</v>
      </c>
      <c r="H153" s="8" t="s">
        <v>124</v>
      </c>
      <c r="I153" s="8" t="s">
        <v>156</v>
      </c>
      <c r="K153" s="9"/>
    </row>
    <row r="154" spans="2:11" x14ac:dyDescent="0.25">
      <c r="B154" s="7">
        <v>5.486111111111111E-2</v>
      </c>
      <c r="C154" s="9" t="s">
        <v>85</v>
      </c>
      <c r="D154" s="9"/>
      <c r="E154" s="9" t="s">
        <v>67</v>
      </c>
      <c r="F154" s="9"/>
      <c r="G154" s="9" t="s">
        <v>70</v>
      </c>
      <c r="H154" s="9" t="s">
        <v>163</v>
      </c>
      <c r="I154" s="9" t="s">
        <v>177</v>
      </c>
      <c r="K154" s="9"/>
    </row>
    <row r="155" spans="2:11" x14ac:dyDescent="0.25">
      <c r="B155" s="7">
        <v>9.3055555555555558E-2</v>
      </c>
      <c r="C155" s="9" t="s">
        <v>104</v>
      </c>
      <c r="D155" s="9"/>
      <c r="E155" s="9" t="s">
        <v>105</v>
      </c>
      <c r="F155" s="9"/>
      <c r="G155" s="9"/>
      <c r="H155" s="9"/>
      <c r="I155" s="9" t="s">
        <v>109</v>
      </c>
      <c r="K155" s="9"/>
    </row>
    <row r="156" spans="2:11" x14ac:dyDescent="0.25">
      <c r="F156" s="9"/>
      <c r="G156" s="9"/>
      <c r="H156" s="9"/>
      <c r="I156" s="9"/>
      <c r="J156" s="9"/>
      <c r="K156" s="9"/>
    </row>
    <row r="157" spans="2:11" x14ac:dyDescent="0.25">
      <c r="F157" s="9"/>
      <c r="G157" s="9"/>
      <c r="H157" s="9"/>
      <c r="I157" s="9"/>
      <c r="J157" s="9"/>
      <c r="K157" s="9"/>
    </row>
    <row r="158" spans="2:11" x14ac:dyDescent="0.25">
      <c r="F158" s="9"/>
      <c r="G158" s="9"/>
      <c r="H158" s="9"/>
      <c r="I158" s="9"/>
      <c r="J158" s="9"/>
      <c r="K158" s="9"/>
    </row>
    <row r="159" spans="2:11" x14ac:dyDescent="0.25">
      <c r="F159" s="9"/>
      <c r="G159" s="9"/>
      <c r="H159" s="9"/>
      <c r="I159" s="9"/>
      <c r="J159" s="9"/>
      <c r="K159" s="9"/>
    </row>
    <row r="160" spans="2:11" x14ac:dyDescent="0.25">
      <c r="F160" s="9"/>
      <c r="G160" s="9"/>
      <c r="H160" s="9"/>
      <c r="I160" s="9"/>
      <c r="J160" s="9"/>
      <c r="K160" s="9"/>
    </row>
    <row r="161" spans="6:11" x14ac:dyDescent="0.25">
      <c r="F161" s="9"/>
      <c r="G161" s="9"/>
      <c r="H161" s="9"/>
      <c r="I161" s="9"/>
      <c r="J161" s="9"/>
      <c r="K161" s="9"/>
    </row>
    <row r="162" spans="6:11" x14ac:dyDescent="0.25">
      <c r="F162" s="9"/>
      <c r="G162" s="9"/>
      <c r="H162" s="9"/>
      <c r="I162" s="9"/>
      <c r="J162" s="9"/>
      <c r="K162" s="9"/>
    </row>
    <row r="163" spans="6:11" x14ac:dyDescent="0.25">
      <c r="F163" s="9"/>
      <c r="G163" s="9"/>
      <c r="H163" s="9"/>
      <c r="I163" s="9"/>
      <c r="J163" s="9"/>
      <c r="K163" s="9"/>
    </row>
    <row r="164" spans="6:11" x14ac:dyDescent="0.25">
      <c r="F164" s="9"/>
      <c r="G164" s="9"/>
      <c r="H164" s="9"/>
      <c r="I164" s="9"/>
      <c r="J164" s="9"/>
      <c r="K164" s="9"/>
    </row>
    <row r="165" spans="6:11" x14ac:dyDescent="0.25">
      <c r="F165" s="9"/>
      <c r="G165" s="9"/>
      <c r="H165" s="9"/>
      <c r="I165" s="9"/>
      <c r="J165" s="9"/>
      <c r="K165" s="9"/>
    </row>
    <row r="166" spans="6:11" x14ac:dyDescent="0.25">
      <c r="F166" s="9"/>
      <c r="G166" s="9"/>
      <c r="H166" s="9"/>
      <c r="I166" s="9"/>
      <c r="J166" s="9"/>
      <c r="K166" s="9"/>
    </row>
    <row r="167" spans="6:11" x14ac:dyDescent="0.25">
      <c r="F167" s="9"/>
      <c r="G167" s="9"/>
      <c r="H167" s="9"/>
      <c r="I167" s="9"/>
      <c r="J167" s="9"/>
      <c r="K167" s="9"/>
    </row>
    <row r="168" spans="6:11" x14ac:dyDescent="0.25">
      <c r="F168" s="9"/>
      <c r="G168" s="9"/>
      <c r="H168" s="9"/>
      <c r="I168" s="9"/>
      <c r="J168" s="9"/>
      <c r="K168" s="9"/>
    </row>
    <row r="169" spans="6:11" x14ac:dyDescent="0.25">
      <c r="F169" s="9"/>
      <c r="G169" s="9"/>
      <c r="H169" s="9"/>
      <c r="I169" s="9"/>
      <c r="J169" s="9"/>
      <c r="K169" s="9"/>
    </row>
  </sheetData>
  <sortState xmlns:xlrd2="http://schemas.microsoft.com/office/spreadsheetml/2017/richdata2" ref="B7:H22">
    <sortCondition ref="B7:B2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Milestones</vt:lpstr>
      <vt:lpstr>Career</vt:lpstr>
      <vt:lpstr>Season</vt:lpstr>
      <vt:lpstr>Game_Period</vt:lpstr>
      <vt:lpstr>Fastest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stsadmin</dc:creator>
  <cp:lastModifiedBy>Paul Cartledge</cp:lastModifiedBy>
  <cp:lastPrinted>2017-05-27T03:08:56Z</cp:lastPrinted>
  <dcterms:created xsi:type="dcterms:W3CDTF">2017-05-24T01:29:15Z</dcterms:created>
  <dcterms:modified xsi:type="dcterms:W3CDTF">2026-03-06T02:42:28Z</dcterms:modified>
</cp:coreProperties>
</file>